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385" windowHeight="8955"/>
  </bookViews>
  <sheets>
    <sheet name="ВУЗы" sheetId="4" r:id="rId1"/>
    <sheet name="Эстафета среди ВУЗов" sheetId="6" r:id="rId2"/>
    <sheet name="Сводный протокол среди ВУЗов" sheetId="7" r:id="rId3"/>
  </sheets>
  <calcPr calcId="125725"/>
</workbook>
</file>

<file path=xl/calcChain.xml><?xml version="1.0" encoding="utf-8"?>
<calcChain xmlns="http://schemas.openxmlformats.org/spreadsheetml/2006/main">
  <c r="I47" i="6"/>
  <c r="I36"/>
  <c r="I26"/>
  <c r="I16"/>
  <c r="F14" i="7" l="1"/>
  <c r="M14" s="1"/>
  <c r="J45" i="4"/>
  <c r="K45" s="1"/>
  <c r="L45" s="1"/>
  <c r="J39"/>
  <c r="K39" s="1"/>
  <c r="L39" s="1"/>
  <c r="K42"/>
  <c r="L42" s="1"/>
  <c r="J42"/>
  <c r="J43"/>
  <c r="K43" s="1"/>
  <c r="L43" s="1"/>
  <c r="J38"/>
  <c r="K38" s="1"/>
  <c r="L38" s="1"/>
  <c r="J52"/>
  <c r="K52" s="1"/>
  <c r="L52" s="1"/>
  <c r="J50"/>
  <c r="K50" s="1"/>
  <c r="L50" s="1"/>
  <c r="L56"/>
  <c r="L62"/>
  <c r="L63"/>
  <c r="L61"/>
  <c r="L59"/>
  <c r="L60"/>
  <c r="L58"/>
  <c r="L55"/>
  <c r="L31"/>
  <c r="L28"/>
  <c r="L27"/>
  <c r="L22"/>
  <c r="L21"/>
  <c r="L18"/>
  <c r="M13" i="7"/>
  <c r="M12"/>
  <c r="M15"/>
  <c r="M16"/>
  <c r="M11"/>
  <c r="J28" i="4"/>
  <c r="K28" s="1"/>
  <c r="J27"/>
  <c r="K27" s="1"/>
  <c r="J29"/>
  <c r="K29" s="1"/>
  <c r="L29" s="1"/>
  <c r="J32"/>
  <c r="K32" s="1"/>
  <c r="L32" s="1"/>
  <c r="J35"/>
  <c r="K35" s="1"/>
  <c r="L35" s="1"/>
  <c r="J37"/>
  <c r="K37" s="1"/>
  <c r="L37" s="1"/>
  <c r="J36"/>
  <c r="K36" s="1"/>
  <c r="L36" s="1"/>
  <c r="J46"/>
  <c r="K46" s="1"/>
  <c r="L46" s="1"/>
  <c r="J44"/>
  <c r="K44" s="1"/>
  <c r="L44" s="1"/>
  <c r="J49"/>
  <c r="K49" s="1"/>
  <c r="L49" s="1"/>
  <c r="J51"/>
  <c r="K51" s="1"/>
  <c r="L51" s="1"/>
  <c r="J48"/>
  <c r="K48" s="1"/>
  <c r="L48" s="1"/>
  <c r="J41"/>
  <c r="K41" s="1"/>
  <c r="L41" s="1"/>
  <c r="J34"/>
  <c r="K34" s="1"/>
  <c r="L34" s="1"/>
  <c r="J31"/>
  <c r="K31" s="1"/>
  <c r="J26"/>
  <c r="K26" s="1"/>
  <c r="L26" s="1"/>
  <c r="J23"/>
  <c r="K23" s="1"/>
  <c r="L23" s="1"/>
  <c r="J22"/>
  <c r="K22" s="1"/>
  <c r="J21"/>
  <c r="K21" s="1"/>
  <c r="J20"/>
  <c r="K20" s="1"/>
  <c r="L20" s="1"/>
  <c r="J16"/>
  <c r="K16" s="1"/>
  <c r="L16" s="1"/>
  <c r="J17"/>
  <c r="K17" s="1"/>
  <c r="L17" s="1"/>
  <c r="J18"/>
  <c r="K18" s="1"/>
</calcChain>
</file>

<file path=xl/sharedStrings.xml><?xml version="1.0" encoding="utf-8"?>
<sst xmlns="http://schemas.openxmlformats.org/spreadsheetml/2006/main" count="371" uniqueCount="151">
  <si>
    <t>АДМИНИСТРАЦИИ ГОРОДА СМОЛЕНСКА</t>
  </si>
  <si>
    <t>ПЕРВЕНСТВО ГОРОДА СМОЛЕНСКА ПО ГИРЕВОМУ СПОРТУ СРЕДИ ВУЗов</t>
  </si>
  <si>
    <t>06-07 декабря 2017 года</t>
  </si>
  <si>
    <t>ПРОТОКОЛ</t>
  </si>
  <si>
    <t>г. Смоленск</t>
  </si>
  <si>
    <t>Участник</t>
  </si>
  <si>
    <t>Год рождения</t>
  </si>
  <si>
    <t>Команда</t>
  </si>
  <si>
    <t>Вес гири</t>
  </si>
  <si>
    <t>Толчок</t>
  </si>
  <si>
    <t>Рывок</t>
  </si>
  <si>
    <t>Сумма</t>
  </si>
  <si>
    <t>Очки</t>
  </si>
  <si>
    <t>Место</t>
  </si>
  <si>
    <t>Тренер</t>
  </si>
  <si>
    <t>Мужчины двоеборье</t>
  </si>
  <si>
    <t>Весовая категория до 63 кг</t>
  </si>
  <si>
    <t>СФМЭИ</t>
  </si>
  <si>
    <t>СмолГУ</t>
  </si>
  <si>
    <t>Весовая категория до 68 кг</t>
  </si>
  <si>
    <t>СГАФКСТ</t>
  </si>
  <si>
    <t>СГСХА</t>
  </si>
  <si>
    <t>Весовая категория до 73 кг</t>
  </si>
  <si>
    <t>Весовая категория до 78 кг</t>
  </si>
  <si>
    <t>Весовая категория до 85 кг</t>
  </si>
  <si>
    <t>Весовая категория до 95 кг</t>
  </si>
  <si>
    <t>Весовая категория св. 95 кг</t>
  </si>
  <si>
    <t>Женщины рывок</t>
  </si>
  <si>
    <t xml:space="preserve">Весовая категория до 63 кг </t>
  </si>
  <si>
    <t xml:space="preserve">Весовая категория св. 63 кг </t>
  </si>
  <si>
    <t>Старшие судьи:</t>
  </si>
  <si>
    <t>Чалая М.И. 1 кат</t>
  </si>
  <si>
    <t>Романов О.В. 2 кат.</t>
  </si>
  <si>
    <t>Главный судья:</t>
  </si>
  <si>
    <t>Главный секретарь:</t>
  </si>
  <si>
    <t>КОМИТЕТ ПО ФИЗИЧЕСКОЙ КУЛЬТУРЕ И СПОРТУ</t>
  </si>
  <si>
    <t>Командная эстафета</t>
  </si>
  <si>
    <t>№</t>
  </si>
  <si>
    <t>Фамилия, имя</t>
  </si>
  <si>
    <t>КОЛИЧЕСТВО  ПОДЪЕМОВ</t>
  </si>
  <si>
    <t xml:space="preserve">Команда </t>
  </si>
  <si>
    <t>СВОДНЫЙ ПРОТОКОЛ</t>
  </si>
  <si>
    <t>Командное первенство</t>
  </si>
  <si>
    <t>Мужчины</t>
  </si>
  <si>
    <t>Женщины</t>
  </si>
  <si>
    <t>Эстафета</t>
  </si>
  <si>
    <t>до 63 кг</t>
  </si>
  <si>
    <t>до 68 кг</t>
  </si>
  <si>
    <t>до 73 кг</t>
  </si>
  <si>
    <t>до 78 кг</t>
  </si>
  <si>
    <t>до 85 кг</t>
  </si>
  <si>
    <t>до 95 кг</t>
  </si>
  <si>
    <t>св. 95 кг</t>
  </si>
  <si>
    <t>до 58 кг</t>
  </si>
  <si>
    <t>св. 63 кг.</t>
  </si>
  <si>
    <t>СГМУ</t>
  </si>
  <si>
    <t>Филимонов В.А. 2 кат</t>
  </si>
  <si>
    <t>Спорт. разряд</t>
  </si>
  <si>
    <t>06 - 07 декабря 2018 года</t>
  </si>
  <si>
    <t>06-07 декабря 2018 года</t>
  </si>
  <si>
    <t>Собст.вес</t>
  </si>
  <si>
    <t>Вып. разряд</t>
  </si>
  <si>
    <t>Гири 8, 12, 16 и 24 кг</t>
  </si>
  <si>
    <t>Иванов Евгений</t>
  </si>
  <si>
    <t>МСМК</t>
  </si>
  <si>
    <t>Шванев В.Б.</t>
  </si>
  <si>
    <t>Прощенков Евгений</t>
  </si>
  <si>
    <t>КМС</t>
  </si>
  <si>
    <t>Сергеев С.В.</t>
  </si>
  <si>
    <t>Уразгалиев Альмир</t>
  </si>
  <si>
    <t>ВА ВПВО</t>
  </si>
  <si>
    <t>Гула Д.Л., Калякин С.В.</t>
  </si>
  <si>
    <t>Овчинников Никита</t>
  </si>
  <si>
    <t>МС</t>
  </si>
  <si>
    <t>Сергеев С.В., Калякин С.В.</t>
  </si>
  <si>
    <t>Абдразаков Равкат</t>
  </si>
  <si>
    <t>Калякин С.В.</t>
  </si>
  <si>
    <t>Киселев Евгений</t>
  </si>
  <si>
    <t>Калякин С.В., Сергеев С.В.</t>
  </si>
  <si>
    <t>Макаров Дмитрий</t>
  </si>
  <si>
    <t>Гула Д.Л.</t>
  </si>
  <si>
    <t>Амбросенков Виктор</t>
  </si>
  <si>
    <t>Чалая Татьяна</t>
  </si>
  <si>
    <t>Васькина Алина</t>
  </si>
  <si>
    <t>Гульвин Егор</t>
  </si>
  <si>
    <t>б/р</t>
  </si>
  <si>
    <t>Смирнов Данила</t>
  </si>
  <si>
    <t>Ермоченков Михаил</t>
  </si>
  <si>
    <t>Сегеев С.В.</t>
  </si>
  <si>
    <t>Самарчук Никита</t>
  </si>
  <si>
    <t>Пучков А.А.</t>
  </si>
  <si>
    <t>Никулина Ирина</t>
  </si>
  <si>
    <t>Русакова Маргарита</t>
  </si>
  <si>
    <t>Усенкова Виктория</t>
  </si>
  <si>
    <t>Пучков А.Ю.</t>
  </si>
  <si>
    <t>Сидоренков Михаил</t>
  </si>
  <si>
    <t>Выгодчикова Любовь</t>
  </si>
  <si>
    <t>Васильева Регина</t>
  </si>
  <si>
    <t>Петров Александр</t>
  </si>
  <si>
    <t>Петушков Д.В.</t>
  </si>
  <si>
    <t>-</t>
  </si>
  <si>
    <t>Дроздов С.М.</t>
  </si>
  <si>
    <t>Данилов Артур</t>
  </si>
  <si>
    <t>Михалев А.М.</t>
  </si>
  <si>
    <t>Ус Полина</t>
  </si>
  <si>
    <t>Бекезин Иван</t>
  </si>
  <si>
    <t>Рябич Антон</t>
  </si>
  <si>
    <t>1</t>
  </si>
  <si>
    <t>3</t>
  </si>
  <si>
    <t>Не явился</t>
  </si>
  <si>
    <t>Беликов Дмитрий</t>
  </si>
  <si>
    <t>Крутик Александр</t>
  </si>
  <si>
    <t>Петросенко Максим</t>
  </si>
  <si>
    <t>Петров Евгений</t>
  </si>
  <si>
    <t>Парфенов Владимир</t>
  </si>
  <si>
    <t>Ткаченко Дмитрий</t>
  </si>
  <si>
    <t>Иванова А.В. с/с</t>
  </si>
  <si>
    <t>Шванев В.Б., МК</t>
  </si>
  <si>
    <t>Дрейке И.В. 1 кат</t>
  </si>
  <si>
    <t>Сыравнёв И.А. 1 кат</t>
  </si>
  <si>
    <t>Васильев Николай</t>
  </si>
  <si>
    <t>Морозов Дмитрий</t>
  </si>
  <si>
    <t>Виноградов Вадим</t>
  </si>
  <si>
    <t>Левченков Владимир</t>
  </si>
  <si>
    <t>Юрков Артем</t>
  </si>
  <si>
    <t>Рыбаков Илья</t>
  </si>
  <si>
    <t>Пасмурцев Артур</t>
  </si>
  <si>
    <t>73</t>
  </si>
  <si>
    <t>85</t>
  </si>
  <si>
    <t>78</t>
  </si>
  <si>
    <t>68</t>
  </si>
  <si>
    <t>95</t>
  </si>
  <si>
    <t>95+</t>
  </si>
  <si>
    <t>Скоснягин Даниил</t>
  </si>
  <si>
    <t>63</t>
  </si>
  <si>
    <t>Собств.вес</t>
  </si>
  <si>
    <t>Разряд</t>
  </si>
  <si>
    <t>Результат участника</t>
  </si>
  <si>
    <t>Весовая категория</t>
  </si>
  <si>
    <t>Рез-т команды после этапа</t>
  </si>
  <si>
    <t xml:space="preserve">                    Сергеев С.В., ВК</t>
  </si>
  <si>
    <t>2+</t>
  </si>
  <si>
    <t xml:space="preserve">Шванев В.Б. </t>
  </si>
  <si>
    <t>ВА В ПВО</t>
  </si>
  <si>
    <t xml:space="preserve">                                               Регламент времени 10 мин</t>
  </si>
  <si>
    <t>Сергеев С.В. ВК</t>
  </si>
  <si>
    <t xml:space="preserve">                                     г. Смоленск</t>
  </si>
  <si>
    <t xml:space="preserve">           Главный судья:                        Шванев В.Б., МК</t>
  </si>
  <si>
    <t>Главный секретарь:                           Сергеев С.В. ВК</t>
  </si>
  <si>
    <t xml:space="preserve">         Шванев В.Б., МК</t>
  </si>
  <si>
    <t xml:space="preserve">                                                    г. Смоленск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</si>
</sst>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9">
    <font>
      <sz val="11"/>
      <color theme="1"/>
      <name val="Calibri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charset val="204"/>
    </font>
    <font>
      <b/>
      <sz val="11"/>
      <color theme="1"/>
      <name val="Calibri"/>
      <charset val="204"/>
      <scheme val="minor"/>
    </font>
    <font>
      <sz val="12"/>
      <color theme="1"/>
      <name val="Times New Roman"/>
      <charset val="204"/>
    </font>
    <font>
      <b/>
      <sz val="11"/>
      <color theme="1"/>
      <name val="Times New Roman"/>
      <charset val="204"/>
    </font>
    <font>
      <sz val="14"/>
      <color theme="1"/>
      <name val="Times New Roman"/>
      <charset val="204"/>
    </font>
    <font>
      <sz val="14"/>
      <name val="Times New Roman"/>
      <charset val="204"/>
    </font>
    <font>
      <b/>
      <sz val="14"/>
      <color theme="1"/>
      <name val="Times New Roman"/>
      <charset val="204"/>
    </font>
    <font>
      <b/>
      <sz val="14"/>
      <name val="Times New Roman"/>
      <charset val="204"/>
    </font>
    <font>
      <b/>
      <i/>
      <sz val="14"/>
      <name val="Times New Roman"/>
      <charset val="204"/>
    </font>
    <font>
      <i/>
      <sz val="14"/>
      <name val="Times New Roman"/>
      <charset val="204"/>
    </font>
    <font>
      <sz val="12"/>
      <name val="Times New Roman"/>
      <charset val="204"/>
    </font>
    <font>
      <b/>
      <i/>
      <sz val="14"/>
      <color indexed="8"/>
      <name val="Times New Roman"/>
      <charset val="204"/>
    </font>
    <font>
      <sz val="16"/>
      <color theme="1"/>
      <name val="Times New Roman"/>
      <charset val="204"/>
    </font>
    <font>
      <sz val="11"/>
      <color theme="1"/>
      <name val="Times New Roman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auto="1"/>
      </bottom>
      <diagonal/>
    </border>
    <border>
      <left/>
      <right style="medium">
        <color indexed="8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8"/>
      </right>
      <top/>
      <bottom/>
      <diagonal/>
    </border>
    <border>
      <left style="thin">
        <color auto="1"/>
      </left>
      <right style="medium">
        <color indexed="8"/>
      </right>
      <top/>
      <bottom style="medium">
        <color auto="1"/>
      </bottom>
      <diagonal/>
    </border>
    <border>
      <left style="medium">
        <color indexed="8"/>
      </left>
      <right style="thin">
        <color auto="1"/>
      </right>
      <top/>
      <bottom/>
      <diagonal/>
    </border>
    <border>
      <left style="medium">
        <color indexed="8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8"/>
      </left>
      <right style="medium">
        <color indexed="8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6" fillId="0" borderId="0"/>
    <xf numFmtId="0" fontId="26" fillId="0" borderId="0"/>
  </cellStyleXfs>
  <cellXfs count="330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0" xfId="0" applyFont="1"/>
    <xf numFmtId="165" fontId="0" fillId="0" borderId="0" xfId="0" applyNumberFormat="1"/>
    <xf numFmtId="0" fontId="8" fillId="0" borderId="0" xfId="0" applyFont="1"/>
    <xf numFmtId="165" fontId="8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49" fontId="11" fillId="0" borderId="14" xfId="1" applyNumberFormat="1" applyFont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/>
    </xf>
    <xf numFmtId="165" fontId="7" fillId="2" borderId="14" xfId="1" applyNumberFormat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4" xfId="1" applyFont="1" applyFill="1" applyBorder="1" applyAlignment="1">
      <alignment horizontal="center" vertical="center"/>
    </xf>
    <xf numFmtId="165" fontId="7" fillId="0" borderId="14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/>
    <xf numFmtId="165" fontId="6" fillId="0" borderId="0" xfId="0" applyNumberFormat="1" applyFont="1"/>
    <xf numFmtId="0" fontId="8" fillId="0" borderId="16" xfId="0" applyFont="1" applyBorder="1" applyAlignment="1">
      <alignment vertical="center"/>
    </xf>
    <xf numFmtId="0" fontId="7" fillId="0" borderId="17" xfId="1" applyFont="1" applyFill="1" applyBorder="1" applyAlignment="1">
      <alignment horizontal="center" vertical="center"/>
    </xf>
    <xf numFmtId="165" fontId="7" fillId="0" borderId="17" xfId="1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/>
    </xf>
    <xf numFmtId="165" fontId="7" fillId="2" borderId="17" xfId="1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165" fontId="6" fillId="0" borderId="14" xfId="0" applyNumberFormat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/>
    </xf>
    <xf numFmtId="165" fontId="7" fillId="0" borderId="18" xfId="1" applyNumberFormat="1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165" fontId="7" fillId="2" borderId="18" xfId="1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64" fontId="6" fillId="0" borderId="0" xfId="0" applyNumberFormat="1" applyFont="1"/>
    <xf numFmtId="1" fontId="6" fillId="0" borderId="0" xfId="0" applyNumberFormat="1" applyFont="1"/>
    <xf numFmtId="49" fontId="6" fillId="0" borderId="0" xfId="0" applyNumberFormat="1" applyFont="1"/>
    <xf numFmtId="0" fontId="7" fillId="0" borderId="17" xfId="0" applyNumberFormat="1" applyFont="1" applyFill="1" applyBorder="1" applyAlignment="1" applyProtection="1">
      <alignment horizontal="center" vertical="center"/>
    </xf>
    <xf numFmtId="164" fontId="7" fillId="0" borderId="17" xfId="0" applyNumberFormat="1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14" xfId="0" applyNumberFormat="1" applyFont="1" applyFill="1" applyBorder="1" applyAlignment="1" applyProtection="1">
      <alignment horizontal="center" vertical="center"/>
    </xf>
    <xf numFmtId="164" fontId="7" fillId="0" borderId="14" xfId="0" applyNumberFormat="1" applyFont="1" applyFill="1" applyBorder="1" applyAlignment="1" applyProtection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left" vertical="center"/>
    </xf>
    <xf numFmtId="164" fontId="7" fillId="0" borderId="18" xfId="0" applyNumberFormat="1" applyFont="1" applyFill="1" applyBorder="1" applyAlignment="1" applyProtection="1">
      <alignment horizontal="center" vertical="center"/>
    </xf>
    <xf numFmtId="0" fontId="7" fillId="2" borderId="17" xfId="0" applyNumberFormat="1" applyFont="1" applyFill="1" applyBorder="1" applyAlignment="1" applyProtection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/>
    </xf>
    <xf numFmtId="0" fontId="7" fillId="2" borderId="18" xfId="0" applyNumberFormat="1" applyFont="1" applyFill="1" applyBorder="1" applyAlignment="1" applyProtection="1">
      <alignment horizontal="center" vertical="center"/>
    </xf>
    <xf numFmtId="0" fontId="7" fillId="2" borderId="14" xfId="0" applyNumberFormat="1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7" fillId="2" borderId="20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vertical="center"/>
    </xf>
    <xf numFmtId="0" fontId="8" fillId="0" borderId="0" xfId="0" applyFont="1" applyFill="1"/>
    <xf numFmtId="0" fontId="6" fillId="0" borderId="0" xfId="0" applyFont="1" applyFill="1" applyAlignment="1">
      <alignment horizontal="center" vertical="center"/>
    </xf>
    <xf numFmtId="0" fontId="7" fillId="2" borderId="20" xfId="0" applyFont="1" applyFill="1" applyBorder="1" applyAlignment="1">
      <alignment vertical="center"/>
    </xf>
    <xf numFmtId="164" fontId="7" fillId="0" borderId="12" xfId="0" applyNumberFormat="1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vertical="center"/>
    </xf>
    <xf numFmtId="165" fontId="7" fillId="2" borderId="0" xfId="0" applyNumberFormat="1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/>
    <xf numFmtId="0" fontId="14" fillId="0" borderId="0" xfId="0" applyFont="1" applyAlignment="1">
      <alignment vertical="center"/>
    </xf>
    <xf numFmtId="165" fontId="14" fillId="0" borderId="0" xfId="0" applyNumberFormat="1" applyFont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left" vertical="center"/>
    </xf>
    <xf numFmtId="1" fontId="7" fillId="2" borderId="0" xfId="0" applyNumberFormat="1" applyFont="1" applyFill="1" applyBorder="1" applyAlignment="1">
      <alignment vertical="center"/>
    </xf>
    <xf numFmtId="164" fontId="14" fillId="0" borderId="0" xfId="0" applyNumberFormat="1" applyFont="1"/>
    <xf numFmtId="164" fontId="14" fillId="0" borderId="0" xfId="0" applyNumberFormat="1" applyFont="1" applyAlignment="1">
      <alignment horizontal="left"/>
    </xf>
    <xf numFmtId="1" fontId="14" fillId="0" borderId="0" xfId="0" applyNumberFormat="1" applyFont="1" applyAlignment="1">
      <alignment horizontal="left"/>
    </xf>
    <xf numFmtId="49" fontId="14" fillId="0" borderId="0" xfId="0" applyNumberFormat="1" applyFont="1"/>
    <xf numFmtId="0" fontId="18" fillId="0" borderId="0" xfId="0" applyFont="1" applyAlignment="1">
      <alignment vertical="center"/>
    </xf>
    <xf numFmtId="0" fontId="19" fillId="0" borderId="6" xfId="0" applyFont="1" applyBorder="1" applyAlignment="1">
      <alignment horizont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/>
    </xf>
    <xf numFmtId="165" fontId="6" fillId="0" borderId="17" xfId="0" applyNumberFormat="1" applyFont="1" applyFill="1" applyBorder="1" applyAlignment="1">
      <alignment horizontal="center" vertical="center"/>
    </xf>
    <xf numFmtId="49" fontId="17" fillId="2" borderId="14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49" fontId="17" fillId="2" borderId="17" xfId="0" applyNumberFormat="1" applyFont="1" applyFill="1" applyBorder="1" applyAlignment="1">
      <alignment horizontal="center" vertical="center"/>
    </xf>
    <xf numFmtId="49" fontId="17" fillId="2" borderId="18" xfId="0" applyNumberFormat="1" applyFont="1" applyFill="1" applyBorder="1" applyAlignment="1">
      <alignment horizontal="center" vertical="center"/>
    </xf>
    <xf numFmtId="0" fontId="17" fillId="2" borderId="14" xfId="0" applyNumberFormat="1" applyFont="1" applyFill="1" applyBorder="1" applyAlignment="1" applyProtection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165" fontId="12" fillId="2" borderId="17" xfId="1" applyNumberFormat="1" applyFont="1" applyFill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49" fontId="9" fillId="0" borderId="31" xfId="1" applyNumberFormat="1" applyFont="1" applyBorder="1" applyAlignment="1">
      <alignment horizontal="center" vertical="center"/>
    </xf>
    <xf numFmtId="0" fontId="17" fillId="0" borderId="22" xfId="0" applyFont="1" applyFill="1" applyBorder="1" applyAlignment="1">
      <alignment horizontal="left" vertical="center"/>
    </xf>
    <xf numFmtId="0" fontId="19" fillId="0" borderId="4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165" fontId="7" fillId="2" borderId="14" xfId="1" applyNumberFormat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165" fontId="12" fillId="2" borderId="14" xfId="1" applyNumberFormat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165" fontId="7" fillId="0" borderId="14" xfId="1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left" vertical="center"/>
    </xf>
    <xf numFmtId="49" fontId="24" fillId="0" borderId="14" xfId="1" applyNumberFormat="1" applyFont="1" applyBorder="1" applyAlignment="1">
      <alignment horizontal="center" vertical="center"/>
    </xf>
    <xf numFmtId="0" fontId="17" fillId="2" borderId="14" xfId="0" applyFont="1" applyFill="1" applyBorder="1" applyAlignment="1">
      <alignment horizontal="left" vertical="center"/>
    </xf>
    <xf numFmtId="0" fontId="10" fillId="0" borderId="21" xfId="1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3" fillId="0" borderId="20" xfId="0" applyFont="1" applyFill="1" applyBorder="1" applyAlignment="1">
      <alignment vertical="center"/>
    </xf>
    <xf numFmtId="0" fontId="23" fillId="0" borderId="0" xfId="0" applyFont="1"/>
    <xf numFmtId="0" fontId="6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left" vertical="center"/>
    </xf>
    <xf numFmtId="0" fontId="17" fillId="2" borderId="27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17" fillId="0" borderId="37" xfId="0" applyFont="1" applyFill="1" applyBorder="1" applyAlignment="1">
      <alignment horizontal="left" vertical="center"/>
    </xf>
    <xf numFmtId="164" fontId="18" fillId="0" borderId="0" xfId="0" applyNumberFormat="1" applyFont="1" applyAlignment="1">
      <alignment vertical="center"/>
    </xf>
    <xf numFmtId="164" fontId="14" fillId="0" borderId="0" xfId="0" applyNumberFormat="1" applyFont="1" applyAlignment="1">
      <alignment vertical="center"/>
    </xf>
    <xf numFmtId="0" fontId="7" fillId="0" borderId="37" xfId="0" applyFont="1" applyFill="1" applyBorder="1" applyAlignment="1">
      <alignment horizontal="left" vertical="center"/>
    </xf>
    <xf numFmtId="0" fontId="7" fillId="0" borderId="12" xfId="1" applyFont="1" applyFill="1" applyBorder="1" applyAlignment="1">
      <alignment horizontal="center" vertical="center"/>
    </xf>
    <xf numFmtId="165" fontId="7" fillId="0" borderId="12" xfId="1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0" xfId="0" applyFont="1" applyFill="1"/>
    <xf numFmtId="0" fontId="17" fillId="0" borderId="46" xfId="2" applyFont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 applyProtection="1">
      <alignment horizontal="center" vertical="center"/>
    </xf>
    <xf numFmtId="0" fontId="17" fillId="0" borderId="27" xfId="0" applyFont="1" applyFill="1" applyBorder="1" applyAlignment="1">
      <alignment horizontal="left" vertical="center"/>
    </xf>
    <xf numFmtId="164" fontId="17" fillId="0" borderId="17" xfId="0" applyNumberFormat="1" applyFont="1" applyFill="1" applyBorder="1" applyAlignment="1" applyProtection="1">
      <alignment horizontal="center" vertical="center"/>
    </xf>
    <xf numFmtId="164" fontId="17" fillId="0" borderId="14" xfId="0" applyNumberFormat="1" applyFont="1" applyFill="1" applyBorder="1" applyAlignment="1" applyProtection="1">
      <alignment horizontal="center" vertical="center"/>
    </xf>
    <xf numFmtId="164" fontId="22" fillId="0" borderId="14" xfId="0" applyNumberFormat="1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left" vertical="center"/>
    </xf>
    <xf numFmtId="0" fontId="22" fillId="0" borderId="14" xfId="0" applyNumberFormat="1" applyFont="1" applyFill="1" applyBorder="1" applyAlignment="1" applyProtection="1">
      <alignment horizontal="center" vertical="center"/>
    </xf>
    <xf numFmtId="0" fontId="17" fillId="0" borderId="14" xfId="0" applyNumberFormat="1" applyFont="1" applyFill="1" applyBorder="1" applyAlignment="1" applyProtection="1">
      <alignment horizontal="center" vertical="center"/>
    </xf>
    <xf numFmtId="0" fontId="17" fillId="0" borderId="18" xfId="0" applyNumberFormat="1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>
      <alignment horizontal="left" vertical="center"/>
    </xf>
    <xf numFmtId="1" fontId="17" fillId="0" borderId="17" xfId="0" applyNumberFormat="1" applyFont="1" applyFill="1" applyBorder="1" applyAlignment="1" applyProtection="1">
      <alignment horizontal="center" vertical="center"/>
    </xf>
    <xf numFmtId="1" fontId="17" fillId="0" borderId="14" xfId="0" applyNumberFormat="1" applyFont="1" applyFill="1" applyBorder="1" applyAlignment="1" applyProtection="1">
      <alignment horizontal="center" vertical="center"/>
    </xf>
    <xf numFmtId="0" fontId="17" fillId="0" borderId="17" xfId="0" applyNumberFormat="1" applyFont="1" applyFill="1" applyBorder="1" applyAlignment="1" applyProtection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164" fontId="7" fillId="0" borderId="40" xfId="0" applyNumberFormat="1" applyFont="1" applyFill="1" applyBorder="1" applyAlignment="1" applyProtection="1">
      <alignment horizontal="center" vertical="center"/>
    </xf>
    <xf numFmtId="2" fontId="17" fillId="0" borderId="17" xfId="0" applyNumberFormat="1" applyFont="1" applyFill="1" applyBorder="1" applyAlignment="1" applyProtection="1">
      <alignment horizontal="center" vertical="center"/>
    </xf>
    <xf numFmtId="2" fontId="17" fillId="0" borderId="13" xfId="0" applyNumberFormat="1" applyFont="1" applyFill="1" applyBorder="1" applyAlignment="1" applyProtection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left" vertical="center"/>
    </xf>
    <xf numFmtId="0" fontId="17" fillId="2" borderId="1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165" fontId="7" fillId="2" borderId="12" xfId="1" applyNumberFormat="1" applyFont="1" applyFill="1" applyBorder="1" applyAlignment="1">
      <alignment horizontal="center" vertical="center"/>
    </xf>
    <xf numFmtId="0" fontId="7" fillId="2" borderId="12" xfId="0" applyNumberFormat="1" applyFont="1" applyFill="1" applyBorder="1" applyAlignment="1" applyProtection="1">
      <alignment horizontal="center" vertical="center"/>
    </xf>
    <xf numFmtId="0" fontId="17" fillId="2" borderId="37" xfId="0" applyFont="1" applyFill="1" applyBorder="1" applyAlignment="1">
      <alignment horizontal="left" vertical="center"/>
    </xf>
    <xf numFmtId="165" fontId="17" fillId="2" borderId="12" xfId="1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left" vertical="center"/>
    </xf>
    <xf numFmtId="0" fontId="17" fillId="2" borderId="21" xfId="0" applyFont="1" applyFill="1" applyBorder="1" applyAlignment="1">
      <alignment vertical="center"/>
    </xf>
    <xf numFmtId="0" fontId="17" fillId="2" borderId="2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165" fontId="7" fillId="2" borderId="13" xfId="1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3" xfId="0" applyNumberFormat="1" applyFont="1" applyFill="1" applyBorder="1" applyAlignment="1" applyProtection="1">
      <alignment horizontal="center" vertical="center"/>
    </xf>
    <xf numFmtId="0" fontId="17" fillId="2" borderId="19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5" fontId="12" fillId="2" borderId="13" xfId="1" applyNumberFormat="1" applyFont="1" applyFill="1" applyBorder="1" applyAlignment="1">
      <alignment horizontal="center" vertical="center"/>
    </xf>
    <xf numFmtId="0" fontId="7" fillId="0" borderId="0" xfId="0" applyFont="1" applyBorder="1" applyAlignment="1"/>
    <xf numFmtId="0" fontId="7" fillId="2" borderId="37" xfId="0" applyFont="1" applyFill="1" applyBorder="1" applyAlignment="1">
      <alignment horizontal="left" vertical="center"/>
    </xf>
    <xf numFmtId="0" fontId="17" fillId="2" borderId="54" xfId="0" applyFont="1" applyFill="1" applyBorder="1" applyAlignment="1">
      <alignment horizontal="left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2" xfId="0" applyNumberFormat="1" applyFont="1" applyFill="1" applyBorder="1" applyAlignment="1" applyProtection="1">
      <alignment horizontal="center" vertical="center"/>
    </xf>
    <xf numFmtId="0" fontId="17" fillId="2" borderId="23" xfId="0" applyFont="1" applyFill="1" applyBorder="1" applyAlignment="1">
      <alignment vertical="center"/>
    </xf>
    <xf numFmtId="165" fontId="17" fillId="2" borderId="18" xfId="1" applyNumberFormat="1" applyFont="1" applyFill="1" applyBorder="1" applyAlignment="1">
      <alignment horizontal="center" vertical="center"/>
    </xf>
    <xf numFmtId="165" fontId="12" fillId="2" borderId="12" xfId="1" applyNumberFormat="1" applyFont="1" applyFill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10" fillId="0" borderId="67" xfId="1" applyFont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9" fontId="17" fillId="2" borderId="12" xfId="0" applyNumberFormat="1" applyFont="1" applyFill="1" applyBorder="1" applyAlignment="1">
      <alignment horizontal="center" vertical="center"/>
    </xf>
    <xf numFmtId="49" fontId="17" fillId="2" borderId="13" xfId="0" applyNumberFormat="1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19" fillId="0" borderId="29" xfId="0" applyFont="1" applyBorder="1" applyAlignment="1">
      <alignment horizontal="center"/>
    </xf>
    <xf numFmtId="0" fontId="23" fillId="0" borderId="38" xfId="0" applyFont="1" applyFill="1" applyBorder="1" applyAlignment="1">
      <alignment horizontal="center" vertical="center" textRotation="90"/>
    </xf>
    <xf numFmtId="0" fontId="23" fillId="0" borderId="39" xfId="0" applyFont="1" applyFill="1" applyBorder="1" applyAlignment="1">
      <alignment horizontal="center" vertical="center" textRotation="90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64" fontId="17" fillId="0" borderId="50" xfId="0" applyNumberFormat="1" applyFont="1" applyFill="1" applyBorder="1" applyAlignment="1">
      <alignment horizontal="center" vertical="center" wrapText="1"/>
    </xf>
    <xf numFmtId="164" fontId="23" fillId="0" borderId="48" xfId="0" applyNumberFormat="1" applyFont="1" applyFill="1" applyBorder="1" applyAlignment="1">
      <alignment horizontal="center" vertical="center" wrapText="1"/>
    </xf>
    <xf numFmtId="164" fontId="23" fillId="0" borderId="44" xfId="0" applyNumberFormat="1" applyFont="1" applyFill="1" applyBorder="1" applyAlignment="1">
      <alignment horizontal="center" vertical="center" wrapText="1"/>
    </xf>
    <xf numFmtId="164" fontId="23" fillId="0" borderId="45" xfId="0" applyNumberFormat="1" applyFont="1" applyFill="1" applyBorder="1" applyAlignment="1">
      <alignment horizontal="center" vertical="center" wrapText="1"/>
    </xf>
    <xf numFmtId="1" fontId="17" fillId="0" borderId="40" xfId="0" applyNumberFormat="1" applyFont="1" applyFill="1" applyBorder="1" applyAlignment="1">
      <alignment horizontal="center" vertical="center" wrapText="1"/>
    </xf>
    <xf numFmtId="1" fontId="23" fillId="0" borderId="15" xfId="0" applyNumberFormat="1" applyFont="1" applyFill="1" applyBorder="1" applyAlignment="1">
      <alignment horizontal="center" vertical="center" wrapText="1"/>
    </xf>
    <xf numFmtId="1" fontId="23" fillId="0" borderId="41" xfId="0" applyNumberFormat="1" applyFont="1" applyFill="1" applyBorder="1" applyAlignment="1">
      <alignment horizontal="center" vertical="center" wrapText="1"/>
    </xf>
    <xf numFmtId="49" fontId="17" fillId="0" borderId="40" xfId="0" applyNumberFormat="1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49" fontId="23" fillId="0" borderId="41" xfId="0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165" fontId="17" fillId="0" borderId="40" xfId="0" applyNumberFormat="1" applyFont="1" applyFill="1" applyBorder="1" applyAlignment="1" applyProtection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165" fontId="23" fillId="0" borderId="41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164" fontId="14" fillId="0" borderId="0" xfId="0" applyNumberFormat="1" applyFont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164" fontId="1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0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7" fillId="0" borderId="51" xfId="2" applyFont="1" applyBorder="1" applyAlignment="1">
      <alignment horizontal="center" vertical="center"/>
    </xf>
    <xf numFmtId="0" fontId="17" fillId="0" borderId="52" xfId="2" applyFont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7" fillId="0" borderId="33" xfId="2" applyFont="1" applyBorder="1" applyAlignment="1">
      <alignment horizontal="center" vertical="center"/>
    </xf>
    <xf numFmtId="0" fontId="1" fillId="0" borderId="34" xfId="0" applyFont="1" applyBorder="1"/>
    <xf numFmtId="0" fontId="1" fillId="0" borderId="33" xfId="0" applyFont="1" applyBorder="1"/>
    <xf numFmtId="0" fontId="1" fillId="0" borderId="35" xfId="0" applyFont="1" applyBorder="1"/>
    <xf numFmtId="0" fontId="1" fillId="0" borderId="36" xfId="0" applyFont="1" applyBorder="1"/>
    <xf numFmtId="0" fontId="2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0" fontId="7" fillId="0" borderId="28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58" xfId="1" applyFont="1" applyBorder="1" applyAlignment="1">
      <alignment horizontal="center" vertical="center" wrapText="1"/>
    </xf>
    <xf numFmtId="0" fontId="7" fillId="0" borderId="59" xfId="1" applyFont="1" applyBorder="1" applyAlignment="1">
      <alignment horizontal="center" vertical="center" wrapText="1"/>
    </xf>
    <xf numFmtId="0" fontId="22" fillId="0" borderId="57" xfId="1" applyFont="1" applyBorder="1" applyAlignment="1">
      <alignment horizontal="left" vertical="center"/>
    </xf>
    <xf numFmtId="0" fontId="22" fillId="0" borderId="31" xfId="1" applyFont="1" applyBorder="1" applyAlignment="1">
      <alignment horizontal="left" vertical="center"/>
    </xf>
    <xf numFmtId="0" fontId="22" fillId="0" borderId="32" xfId="1" applyFont="1" applyBorder="1" applyAlignment="1">
      <alignment horizontal="left" vertical="center"/>
    </xf>
    <xf numFmtId="0" fontId="12" fillId="0" borderId="63" xfId="1" applyFont="1" applyBorder="1" applyAlignment="1">
      <alignment horizontal="center" vertical="center"/>
    </xf>
    <xf numFmtId="0" fontId="0" fillId="0" borderId="55" xfId="0" applyBorder="1"/>
    <xf numFmtId="0" fontId="0" fillId="0" borderId="27" xfId="0" applyBorder="1"/>
    <xf numFmtId="0" fontId="12" fillId="0" borderId="55" xfId="1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17" fillId="0" borderId="24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60" xfId="1" applyFont="1" applyBorder="1" applyAlignment="1">
      <alignment horizontal="center" vertical="center"/>
    </xf>
    <xf numFmtId="0" fontId="7" fillId="0" borderId="61" xfId="1" applyFont="1" applyBorder="1" applyAlignment="1">
      <alignment horizontal="center" vertical="center"/>
    </xf>
    <xf numFmtId="0" fontId="9" fillId="0" borderId="62" xfId="1" applyFont="1" applyBorder="1" applyAlignment="1">
      <alignment horizontal="center" vertical="center"/>
    </xf>
    <xf numFmtId="0" fontId="9" fillId="0" borderId="63" xfId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 wrapText="1"/>
    </xf>
    <xf numFmtId="49" fontId="7" fillId="0" borderId="13" xfId="1" applyNumberFormat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165" fontId="7" fillId="0" borderId="12" xfId="1" applyNumberFormat="1" applyFont="1" applyBorder="1" applyAlignment="1">
      <alignment horizontal="center" vertical="center" wrapText="1"/>
    </xf>
    <xf numFmtId="165" fontId="7" fillId="0" borderId="13" xfId="1" applyNumberFormat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/>
    </xf>
    <xf numFmtId="164" fontId="18" fillId="0" borderId="0" xfId="0" applyNumberFormat="1" applyFont="1" applyAlignment="1">
      <alignment horizontal="left" vertical="center"/>
    </xf>
    <xf numFmtId="0" fontId="9" fillId="0" borderId="60" xfId="1" applyFont="1" applyBorder="1" applyAlignment="1">
      <alignment horizontal="center" vertical="center"/>
    </xf>
    <xf numFmtId="0" fontId="9" fillId="0" borderId="56" xfId="1" applyFont="1" applyBorder="1" applyAlignment="1">
      <alignment horizontal="center" vertical="center"/>
    </xf>
    <xf numFmtId="0" fontId="9" fillId="0" borderId="66" xfId="1" applyFont="1" applyBorder="1" applyAlignment="1">
      <alignment horizontal="center" vertical="center"/>
    </xf>
    <xf numFmtId="0" fontId="22" fillId="0" borderId="49" xfId="1" applyFont="1" applyBorder="1" applyAlignment="1">
      <alignment horizontal="left" vertical="center"/>
    </xf>
    <xf numFmtId="0" fontId="22" fillId="0" borderId="65" xfId="1" applyFont="1" applyBorder="1" applyAlignment="1">
      <alignment horizontal="left" vertical="center"/>
    </xf>
    <xf numFmtId="0" fontId="22" fillId="0" borderId="64" xfId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20" fillId="0" borderId="0" xfId="0" applyFont="1" applyAlignment="1">
      <alignment horizontal="left" vertical="center"/>
    </xf>
    <xf numFmtId="0" fontId="0" fillId="0" borderId="16" xfId="0" applyBorder="1" applyAlignment="1">
      <alignment vertical="center"/>
    </xf>
    <xf numFmtId="0" fontId="2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3">
    <cellStyle name="Обычный" xfId="0" builtinId="0"/>
    <cellStyle name="Обычный 12" xfId="2"/>
    <cellStyle name="Обычный_дв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="70" zoomScaleNormal="70" workbookViewId="0">
      <selection activeCell="T58" sqref="T58"/>
    </sheetView>
  </sheetViews>
  <sheetFormatPr defaultColWidth="9.140625" defaultRowHeight="18.75"/>
  <cols>
    <col min="1" max="1" width="4.85546875" style="32" customWidth="1"/>
    <col min="2" max="2" width="30.140625" style="31" customWidth="1"/>
    <col min="3" max="3" width="13.28515625" style="32" customWidth="1"/>
    <col min="4" max="4" width="9.42578125" style="33" customWidth="1"/>
    <col min="5" max="5" width="11.5703125" style="8" customWidth="1"/>
    <col min="6" max="6" width="28.42578125" style="32" customWidth="1"/>
    <col min="7" max="7" width="8.7109375" style="32" customWidth="1"/>
    <col min="8" max="8" width="9.7109375" style="32" customWidth="1"/>
    <col min="9" max="9" width="8.7109375" style="32" customWidth="1"/>
    <col min="10" max="10" width="8.7109375" style="51" customWidth="1"/>
    <col min="11" max="11" width="9.28515625" style="51" customWidth="1"/>
    <col min="12" max="12" width="9.140625" style="52" customWidth="1"/>
    <col min="13" max="13" width="8.7109375" style="53" customWidth="1"/>
    <col min="14" max="14" width="32.42578125" style="9" customWidth="1"/>
    <col min="15" max="16384" width="9.140625" style="32"/>
  </cols>
  <sheetData>
    <row r="1" spans="1:15">
      <c r="A1" s="259" t="s">
        <v>35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</row>
    <row r="2" spans="1:15" ht="31.5" customHeight="1">
      <c r="A2" s="259" t="s">
        <v>0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</row>
    <row r="3" spans="1:15" ht="21" customHeight="1">
      <c r="A3" s="259" t="s">
        <v>1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</row>
    <row r="4" spans="1:15"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</row>
    <row r="5" spans="1:15" ht="20.25" customHeight="1">
      <c r="A5" s="262" t="s">
        <v>59</v>
      </c>
      <c r="B5" s="262"/>
      <c r="C5" s="262"/>
      <c r="D5" s="261" t="s">
        <v>3</v>
      </c>
      <c r="E5" s="261"/>
      <c r="F5" s="261"/>
      <c r="G5" s="261"/>
      <c r="H5" s="261"/>
      <c r="I5" s="261"/>
      <c r="J5" s="261"/>
      <c r="K5" s="261"/>
      <c r="L5" s="261"/>
      <c r="M5" s="50"/>
      <c r="N5" s="124" t="s">
        <v>4</v>
      </c>
      <c r="O5" s="50"/>
    </row>
    <row r="7" spans="1:15" s="70" customFormat="1" ht="46.5" customHeight="1" thickBot="1">
      <c r="B7" s="326" t="s">
        <v>62</v>
      </c>
      <c r="C7" s="32"/>
      <c r="D7" s="263"/>
      <c r="E7" s="264"/>
      <c r="F7" s="264"/>
      <c r="G7" s="34"/>
      <c r="H7" s="34"/>
      <c r="I7" s="263" t="s">
        <v>144</v>
      </c>
      <c r="J7" s="264"/>
      <c r="K7" s="264"/>
      <c r="L7" s="264"/>
      <c r="M7" s="327"/>
      <c r="N7" s="327"/>
      <c r="O7" s="32"/>
    </row>
    <row r="8" spans="1:15" s="70" customFormat="1" ht="31.5" customHeight="1">
      <c r="A8" s="212" t="s">
        <v>13</v>
      </c>
      <c r="B8" s="230" t="s">
        <v>5</v>
      </c>
      <c r="C8" s="233" t="s">
        <v>6</v>
      </c>
      <c r="D8" s="236" t="s">
        <v>60</v>
      </c>
      <c r="E8" s="233" t="s">
        <v>57</v>
      </c>
      <c r="F8" s="239" t="s">
        <v>7</v>
      </c>
      <c r="G8" s="240" t="s">
        <v>8</v>
      </c>
      <c r="H8" s="241" t="s">
        <v>9</v>
      </c>
      <c r="I8" s="265" t="s">
        <v>10</v>
      </c>
      <c r="J8" s="266"/>
      <c r="K8" s="220" t="s">
        <v>11</v>
      </c>
      <c r="L8" s="224" t="s">
        <v>12</v>
      </c>
      <c r="M8" s="227" t="s">
        <v>61</v>
      </c>
      <c r="N8" s="267" t="s">
        <v>14</v>
      </c>
    </row>
    <row r="9" spans="1:15" s="70" customFormat="1" ht="63" customHeight="1" thickBot="1">
      <c r="A9" s="213"/>
      <c r="B9" s="231"/>
      <c r="C9" s="234"/>
      <c r="D9" s="237"/>
      <c r="E9" s="234"/>
      <c r="F9" s="231"/>
      <c r="G9" s="234"/>
      <c r="H9" s="242"/>
      <c r="I9" s="148" t="s">
        <v>11</v>
      </c>
      <c r="J9" s="148" t="s">
        <v>12</v>
      </c>
      <c r="K9" s="221"/>
      <c r="L9" s="225"/>
      <c r="M9" s="228"/>
      <c r="N9" s="268"/>
    </row>
    <row r="10" spans="1:15" s="70" customFormat="1" ht="15" hidden="1" customHeight="1" thickBot="1">
      <c r="A10" s="147"/>
      <c r="B10" s="231"/>
      <c r="C10" s="234"/>
      <c r="D10" s="237"/>
      <c r="E10" s="234"/>
      <c r="F10" s="231"/>
      <c r="G10" s="234"/>
      <c r="H10" s="243"/>
      <c r="I10" s="270"/>
      <c r="J10" s="271"/>
      <c r="K10" s="222"/>
      <c r="L10" s="225"/>
      <c r="M10" s="228"/>
      <c r="N10" s="268"/>
    </row>
    <row r="11" spans="1:15" s="70" customFormat="1" ht="15" hidden="1" customHeight="1" thickBot="1">
      <c r="A11" s="147"/>
      <c r="B11" s="231"/>
      <c r="C11" s="234"/>
      <c r="D11" s="237"/>
      <c r="E11" s="234"/>
      <c r="F11" s="231"/>
      <c r="G11" s="234"/>
      <c r="H11" s="243"/>
      <c r="I11" s="272"/>
      <c r="J11" s="271"/>
      <c r="K11" s="222"/>
      <c r="L11" s="225"/>
      <c r="M11" s="228"/>
      <c r="N11" s="268"/>
    </row>
    <row r="12" spans="1:15" s="70" customFormat="1" ht="15.75" hidden="1" customHeight="1" thickBot="1">
      <c r="A12" s="147"/>
      <c r="B12" s="231"/>
      <c r="C12" s="234"/>
      <c r="D12" s="237"/>
      <c r="E12" s="234"/>
      <c r="F12" s="231"/>
      <c r="G12" s="234"/>
      <c r="H12" s="243"/>
      <c r="I12" s="272"/>
      <c r="J12" s="271"/>
      <c r="K12" s="222"/>
      <c r="L12" s="225"/>
      <c r="M12" s="228"/>
      <c r="N12" s="268"/>
    </row>
    <row r="13" spans="1:15" s="70" customFormat="1" ht="24.75" hidden="1" customHeight="1" thickBot="1">
      <c r="A13" s="147"/>
      <c r="B13" s="232"/>
      <c r="C13" s="235"/>
      <c r="D13" s="238"/>
      <c r="E13" s="235"/>
      <c r="F13" s="232"/>
      <c r="G13" s="235"/>
      <c r="H13" s="244"/>
      <c r="I13" s="273"/>
      <c r="J13" s="274"/>
      <c r="K13" s="223"/>
      <c r="L13" s="226"/>
      <c r="M13" s="229"/>
      <c r="N13" s="269"/>
    </row>
    <row r="14" spans="1:15" s="71" customFormat="1" ht="19.5" thickBot="1">
      <c r="A14" s="214" t="s">
        <v>15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6"/>
      <c r="O14" s="70"/>
    </row>
    <row r="15" spans="1:15" s="71" customFormat="1" ht="19.5" thickBot="1">
      <c r="A15" s="217" t="s">
        <v>16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9"/>
    </row>
    <row r="16" spans="1:15" s="71" customFormat="1">
      <c r="A16" s="166">
        <v>1</v>
      </c>
      <c r="B16" s="129" t="s">
        <v>79</v>
      </c>
      <c r="C16" s="35">
        <v>1995</v>
      </c>
      <c r="D16" s="36">
        <v>62.65</v>
      </c>
      <c r="E16" s="37" t="s">
        <v>73</v>
      </c>
      <c r="F16" s="37" t="s">
        <v>70</v>
      </c>
      <c r="G16" s="35">
        <v>24</v>
      </c>
      <c r="H16" s="54">
        <v>132</v>
      </c>
      <c r="I16" s="54">
        <v>220</v>
      </c>
      <c r="J16" s="55">
        <f>I16/2</f>
        <v>110</v>
      </c>
      <c r="K16" s="55">
        <f>H16+J16</f>
        <v>242</v>
      </c>
      <c r="L16" s="169">
        <f>1*K16</f>
        <v>242</v>
      </c>
      <c r="M16" s="92" t="s">
        <v>107</v>
      </c>
      <c r="N16" s="56" t="s">
        <v>80</v>
      </c>
    </row>
    <row r="17" spans="1:14" s="71" customFormat="1">
      <c r="A17" s="167">
        <v>2</v>
      </c>
      <c r="B17" s="130" t="s">
        <v>87</v>
      </c>
      <c r="C17" s="115">
        <v>2000</v>
      </c>
      <c r="D17" s="116">
        <v>62.7</v>
      </c>
      <c r="E17" s="117">
        <v>1</v>
      </c>
      <c r="F17" s="117" t="s">
        <v>17</v>
      </c>
      <c r="G17" s="115">
        <v>24</v>
      </c>
      <c r="H17" s="57">
        <v>43</v>
      </c>
      <c r="I17" s="57">
        <v>50</v>
      </c>
      <c r="J17" s="58">
        <f>I17/2</f>
        <v>25</v>
      </c>
      <c r="K17" s="58">
        <f>H17+J17</f>
        <v>68</v>
      </c>
      <c r="L17" s="58">
        <f t="shared" ref="L17:L18" si="0">1*K17</f>
        <v>68</v>
      </c>
      <c r="M17" s="93" t="s">
        <v>108</v>
      </c>
      <c r="N17" s="59" t="s">
        <v>88</v>
      </c>
    </row>
    <row r="18" spans="1:14" s="71" customFormat="1" ht="19.5" thickBot="1">
      <c r="A18" s="168">
        <v>3</v>
      </c>
      <c r="B18" s="151" t="s">
        <v>106</v>
      </c>
      <c r="C18" s="45">
        <v>1999</v>
      </c>
      <c r="D18" s="46">
        <v>58.1</v>
      </c>
      <c r="E18" s="39" t="s">
        <v>85</v>
      </c>
      <c r="F18" s="39" t="s">
        <v>17</v>
      </c>
      <c r="G18" s="45">
        <v>24</v>
      </c>
      <c r="H18" s="63">
        <v>20</v>
      </c>
      <c r="I18" s="63">
        <v>30</v>
      </c>
      <c r="J18" s="61">
        <f>I18/2</f>
        <v>15</v>
      </c>
      <c r="K18" s="61">
        <f>H18+J18</f>
        <v>35</v>
      </c>
      <c r="L18" s="150">
        <f t="shared" si="0"/>
        <v>35</v>
      </c>
      <c r="M18" s="91" t="s">
        <v>100</v>
      </c>
      <c r="N18" s="106" t="s">
        <v>94</v>
      </c>
    </row>
    <row r="19" spans="1:14" s="71" customFormat="1" ht="19.5" thickBot="1">
      <c r="A19" s="217" t="s">
        <v>19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9"/>
    </row>
    <row r="20" spans="1:14" s="71" customFormat="1">
      <c r="A20" s="166">
        <v>1</v>
      </c>
      <c r="B20" s="131" t="s">
        <v>63</v>
      </c>
      <c r="C20" s="49">
        <v>1997</v>
      </c>
      <c r="D20" s="94">
        <v>67.95</v>
      </c>
      <c r="E20" s="127" t="s">
        <v>64</v>
      </c>
      <c r="F20" s="37" t="s">
        <v>20</v>
      </c>
      <c r="G20" s="41">
        <v>24</v>
      </c>
      <c r="H20" s="49">
        <v>180</v>
      </c>
      <c r="I20" s="49">
        <v>212</v>
      </c>
      <c r="J20" s="55">
        <f>I20/2</f>
        <v>106</v>
      </c>
      <c r="K20" s="55">
        <f>H20+J20</f>
        <v>286</v>
      </c>
      <c r="L20" s="169">
        <f>1*K20</f>
        <v>286</v>
      </c>
      <c r="M20" s="49">
        <v>1</v>
      </c>
      <c r="N20" s="56" t="s">
        <v>65</v>
      </c>
    </row>
    <row r="21" spans="1:14" s="71" customFormat="1">
      <c r="A21" s="167">
        <v>2</v>
      </c>
      <c r="B21" s="132" t="s">
        <v>75</v>
      </c>
      <c r="C21" s="23">
        <v>2000</v>
      </c>
      <c r="D21" s="22">
        <v>67.650000000000006</v>
      </c>
      <c r="E21" s="113" t="s">
        <v>67</v>
      </c>
      <c r="F21" s="113" t="s">
        <v>70</v>
      </c>
      <c r="G21" s="23">
        <v>24</v>
      </c>
      <c r="H21" s="65">
        <v>114</v>
      </c>
      <c r="I21" s="65">
        <v>113</v>
      </c>
      <c r="J21" s="58">
        <f>I21/2</f>
        <v>56.5</v>
      </c>
      <c r="K21" s="58">
        <f>H21+J21</f>
        <v>170.5</v>
      </c>
      <c r="L21" s="58">
        <f t="shared" ref="L21:L22" si="1">1*K21</f>
        <v>170.5</v>
      </c>
      <c r="M21" s="95" t="s">
        <v>107</v>
      </c>
      <c r="N21" s="60" t="s">
        <v>76</v>
      </c>
    </row>
    <row r="22" spans="1:14" s="71" customFormat="1">
      <c r="A22" s="167">
        <v>3</v>
      </c>
      <c r="B22" s="130" t="s">
        <v>98</v>
      </c>
      <c r="C22" s="112">
        <v>1998</v>
      </c>
      <c r="D22" s="111">
        <v>67.55</v>
      </c>
      <c r="E22" s="113">
        <v>1</v>
      </c>
      <c r="F22" s="117" t="s">
        <v>21</v>
      </c>
      <c r="G22" s="23">
        <v>24</v>
      </c>
      <c r="H22" s="57">
        <v>30</v>
      </c>
      <c r="I22" s="99">
        <v>70</v>
      </c>
      <c r="J22" s="58">
        <f>I22/2</f>
        <v>35</v>
      </c>
      <c r="K22" s="58">
        <f>H22+J22</f>
        <v>65</v>
      </c>
      <c r="L22" s="150">
        <f t="shared" si="1"/>
        <v>65</v>
      </c>
      <c r="M22" s="95" t="s">
        <v>108</v>
      </c>
      <c r="N22" s="66" t="s">
        <v>99</v>
      </c>
    </row>
    <row r="23" spans="1:14" s="71" customFormat="1">
      <c r="A23" s="156">
        <v>4</v>
      </c>
      <c r="B23" s="130" t="s">
        <v>89</v>
      </c>
      <c r="C23" s="28">
        <v>1998</v>
      </c>
      <c r="D23" s="29">
        <v>63.5</v>
      </c>
      <c r="E23" s="113" t="s">
        <v>85</v>
      </c>
      <c r="F23" s="117" t="s">
        <v>18</v>
      </c>
      <c r="G23" s="23">
        <v>24</v>
      </c>
      <c r="H23" s="57">
        <v>12</v>
      </c>
      <c r="I23" s="57">
        <v>15</v>
      </c>
      <c r="J23" s="58">
        <f>I23/2</f>
        <v>7.5</v>
      </c>
      <c r="K23" s="58">
        <f>H23+J23</f>
        <v>19.5</v>
      </c>
      <c r="L23" s="58">
        <f>1*K23</f>
        <v>19.5</v>
      </c>
      <c r="M23" s="93" t="s">
        <v>100</v>
      </c>
      <c r="N23" s="59" t="s">
        <v>90</v>
      </c>
    </row>
    <row r="24" spans="1:14" s="71" customFormat="1" ht="19.5" thickBot="1">
      <c r="A24" s="157">
        <v>5</v>
      </c>
      <c r="B24" s="133" t="s">
        <v>84</v>
      </c>
      <c r="C24" s="128">
        <v>2000</v>
      </c>
      <c r="D24" s="44">
        <v>67.3</v>
      </c>
      <c r="E24" s="128" t="s">
        <v>85</v>
      </c>
      <c r="F24" s="117" t="s">
        <v>55</v>
      </c>
      <c r="G24" s="112">
        <v>24</v>
      </c>
      <c r="H24" s="245" t="s">
        <v>109</v>
      </c>
      <c r="I24" s="246"/>
      <c r="J24" s="246"/>
      <c r="K24" s="246"/>
      <c r="L24" s="246"/>
      <c r="M24" s="247"/>
      <c r="N24" s="59" t="s">
        <v>101</v>
      </c>
    </row>
    <row r="25" spans="1:14" s="71" customFormat="1" ht="19.5" thickBot="1">
      <c r="A25" s="217" t="s">
        <v>22</v>
      </c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9"/>
    </row>
    <row r="26" spans="1:14" s="71" customFormat="1">
      <c r="A26" s="166">
        <v>1</v>
      </c>
      <c r="B26" s="134" t="s">
        <v>86</v>
      </c>
      <c r="C26" s="41">
        <v>1998</v>
      </c>
      <c r="D26" s="42">
        <v>71.599999999999994</v>
      </c>
      <c r="E26" s="43" t="s">
        <v>73</v>
      </c>
      <c r="F26" s="37" t="s">
        <v>70</v>
      </c>
      <c r="G26" s="41">
        <v>24</v>
      </c>
      <c r="H26" s="62">
        <v>133</v>
      </c>
      <c r="I26" s="62">
        <v>216</v>
      </c>
      <c r="J26" s="55">
        <f>I26/2</f>
        <v>108</v>
      </c>
      <c r="K26" s="55">
        <f>H26+J26</f>
        <v>241</v>
      </c>
      <c r="L26" s="169">
        <f>1*K26</f>
        <v>241</v>
      </c>
      <c r="M26" s="97" t="s">
        <v>107</v>
      </c>
      <c r="N26" s="125" t="s">
        <v>68</v>
      </c>
    </row>
    <row r="27" spans="1:14" s="71" customFormat="1">
      <c r="A27" s="167">
        <v>2</v>
      </c>
      <c r="B27" s="132" t="s">
        <v>95</v>
      </c>
      <c r="C27" s="23">
        <v>1994</v>
      </c>
      <c r="D27" s="22">
        <v>70.099999999999994</v>
      </c>
      <c r="E27" s="113" t="s">
        <v>85</v>
      </c>
      <c r="F27" s="117" t="s">
        <v>21</v>
      </c>
      <c r="G27" s="23">
        <v>24</v>
      </c>
      <c r="H27" s="65">
        <v>26</v>
      </c>
      <c r="I27" s="65">
        <v>80</v>
      </c>
      <c r="J27" s="58">
        <f>I27/2</f>
        <v>40</v>
      </c>
      <c r="K27" s="58">
        <f>H27+J27</f>
        <v>66</v>
      </c>
      <c r="L27" s="58">
        <f t="shared" ref="L27:L28" si="2">1*K27</f>
        <v>66</v>
      </c>
      <c r="M27" s="95" t="s">
        <v>100</v>
      </c>
      <c r="N27" s="66" t="s">
        <v>99</v>
      </c>
    </row>
    <row r="28" spans="1:14" s="71" customFormat="1">
      <c r="A28" s="167">
        <v>3</v>
      </c>
      <c r="B28" s="162" t="s">
        <v>105</v>
      </c>
      <c r="C28" s="23">
        <v>1998</v>
      </c>
      <c r="D28" s="22">
        <v>72.05</v>
      </c>
      <c r="E28" s="113" t="s">
        <v>85</v>
      </c>
      <c r="F28" s="117" t="s">
        <v>18</v>
      </c>
      <c r="G28" s="23">
        <v>24</v>
      </c>
      <c r="H28" s="65">
        <v>36</v>
      </c>
      <c r="I28" s="65">
        <v>50</v>
      </c>
      <c r="J28" s="58">
        <f>I28/2</f>
        <v>25</v>
      </c>
      <c r="K28" s="58">
        <f>H28+J28</f>
        <v>61</v>
      </c>
      <c r="L28" s="150">
        <f t="shared" si="2"/>
        <v>61</v>
      </c>
      <c r="M28" s="95" t="s">
        <v>100</v>
      </c>
      <c r="N28" s="66" t="s">
        <v>90</v>
      </c>
    </row>
    <row r="29" spans="1:14" s="71" customFormat="1" ht="19.5" thickBot="1">
      <c r="A29" s="157">
        <v>4</v>
      </c>
      <c r="B29" s="135" t="s">
        <v>102</v>
      </c>
      <c r="C29" s="40">
        <v>1997</v>
      </c>
      <c r="D29" s="48">
        <v>70.55</v>
      </c>
      <c r="E29" s="47">
        <v>1</v>
      </c>
      <c r="F29" s="39" t="s">
        <v>20</v>
      </c>
      <c r="G29" s="40">
        <v>24</v>
      </c>
      <c r="H29" s="64">
        <v>10</v>
      </c>
      <c r="I29" s="64">
        <v>20</v>
      </c>
      <c r="J29" s="61">
        <f>I29/2</f>
        <v>10</v>
      </c>
      <c r="K29" s="61">
        <f>H29+J29</f>
        <v>20</v>
      </c>
      <c r="L29" s="58">
        <f>1*K29</f>
        <v>20</v>
      </c>
      <c r="M29" s="98" t="s">
        <v>100</v>
      </c>
      <c r="N29" s="67" t="s">
        <v>103</v>
      </c>
    </row>
    <row r="30" spans="1:14" s="71" customFormat="1" ht="19.5" thickBot="1">
      <c r="A30" s="217" t="s">
        <v>23</v>
      </c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9"/>
    </row>
    <row r="31" spans="1:14" s="71" customFormat="1">
      <c r="A31" s="155">
        <v>1</v>
      </c>
      <c r="B31" s="129" t="s">
        <v>66</v>
      </c>
      <c r="C31" s="35">
        <v>1997</v>
      </c>
      <c r="D31" s="36">
        <v>73.400000000000006</v>
      </c>
      <c r="E31" s="43" t="s">
        <v>67</v>
      </c>
      <c r="F31" s="37" t="s">
        <v>20</v>
      </c>
      <c r="G31" s="35">
        <v>24</v>
      </c>
      <c r="H31" s="54">
        <v>134</v>
      </c>
      <c r="I31" s="54">
        <v>210</v>
      </c>
      <c r="J31" s="55">
        <f>I31/2</f>
        <v>105</v>
      </c>
      <c r="K31" s="55">
        <f>H31+J31</f>
        <v>239</v>
      </c>
      <c r="L31" s="169">
        <f>1*K31</f>
        <v>239</v>
      </c>
      <c r="M31" s="92" t="s">
        <v>107</v>
      </c>
      <c r="N31" s="56" t="s">
        <v>68</v>
      </c>
    </row>
    <row r="32" spans="1:14" s="71" customFormat="1" ht="19.5" thickBot="1">
      <c r="A32" s="157">
        <v>2</v>
      </c>
      <c r="B32" s="141" t="s">
        <v>77</v>
      </c>
      <c r="C32" s="142">
        <v>1998</v>
      </c>
      <c r="D32" s="143">
        <v>74.5</v>
      </c>
      <c r="E32" s="144" t="s">
        <v>67</v>
      </c>
      <c r="F32" s="82" t="s">
        <v>70</v>
      </c>
      <c r="G32" s="142">
        <v>24</v>
      </c>
      <c r="H32" s="75">
        <v>139</v>
      </c>
      <c r="I32" s="75">
        <v>162</v>
      </c>
      <c r="J32" s="58">
        <f t="shared" ref="J32" si="3">I32/2</f>
        <v>81</v>
      </c>
      <c r="K32" s="58">
        <f t="shared" ref="K32" si="4">H32+J32</f>
        <v>220</v>
      </c>
      <c r="L32" s="58">
        <f t="shared" ref="L32" si="5">1*K32</f>
        <v>220</v>
      </c>
      <c r="M32" s="100" t="s">
        <v>107</v>
      </c>
      <c r="N32" s="145" t="s">
        <v>78</v>
      </c>
    </row>
    <row r="33" spans="1:14" s="71" customFormat="1" ht="19.5" thickBot="1">
      <c r="A33" s="254" t="s">
        <v>24</v>
      </c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6"/>
    </row>
    <row r="34" spans="1:14" s="71" customFormat="1">
      <c r="A34" s="166">
        <v>1</v>
      </c>
      <c r="B34" s="134" t="s">
        <v>72</v>
      </c>
      <c r="C34" s="41">
        <v>2000</v>
      </c>
      <c r="D34" s="42">
        <v>78.8</v>
      </c>
      <c r="E34" s="43" t="s">
        <v>73</v>
      </c>
      <c r="F34" s="43" t="s">
        <v>70</v>
      </c>
      <c r="G34" s="41">
        <v>24</v>
      </c>
      <c r="H34" s="62">
        <v>172</v>
      </c>
      <c r="I34" s="62">
        <v>207</v>
      </c>
      <c r="J34" s="55">
        <f t="shared" ref="J34:J39" si="6">I34/2</f>
        <v>103.5</v>
      </c>
      <c r="K34" s="55">
        <f t="shared" ref="K34:K39" si="7">H34+J34</f>
        <v>275.5</v>
      </c>
      <c r="L34" s="169">
        <f t="shared" ref="L34:L39" si="8">1*K34</f>
        <v>275.5</v>
      </c>
      <c r="M34" s="97" t="s">
        <v>107</v>
      </c>
      <c r="N34" s="68" t="s">
        <v>74</v>
      </c>
    </row>
    <row r="35" spans="1:14" s="71" customFormat="1">
      <c r="A35" s="167">
        <v>2</v>
      </c>
      <c r="B35" s="132" t="s">
        <v>114</v>
      </c>
      <c r="C35" s="23">
        <v>1998</v>
      </c>
      <c r="D35" s="22">
        <v>82.7</v>
      </c>
      <c r="E35" s="113" t="s">
        <v>85</v>
      </c>
      <c r="F35" s="113" t="s">
        <v>17</v>
      </c>
      <c r="G35" s="23">
        <v>24</v>
      </c>
      <c r="H35" s="65">
        <v>30</v>
      </c>
      <c r="I35" s="65">
        <v>81</v>
      </c>
      <c r="J35" s="58">
        <f t="shared" si="6"/>
        <v>40.5</v>
      </c>
      <c r="K35" s="58">
        <f t="shared" si="7"/>
        <v>70.5</v>
      </c>
      <c r="L35" s="58">
        <f t="shared" si="8"/>
        <v>70.5</v>
      </c>
      <c r="M35" s="95" t="s">
        <v>100</v>
      </c>
      <c r="N35" s="174" t="s">
        <v>94</v>
      </c>
    </row>
    <row r="36" spans="1:14" s="71" customFormat="1">
      <c r="A36" s="167">
        <v>3</v>
      </c>
      <c r="B36" s="162" t="s">
        <v>121</v>
      </c>
      <c r="C36" s="23">
        <v>1998</v>
      </c>
      <c r="D36" s="22">
        <v>81.8</v>
      </c>
      <c r="E36" s="175" t="s">
        <v>85</v>
      </c>
      <c r="F36" s="175" t="s">
        <v>18</v>
      </c>
      <c r="G36" s="23">
        <v>24</v>
      </c>
      <c r="H36" s="65">
        <v>30</v>
      </c>
      <c r="I36" s="65">
        <v>30</v>
      </c>
      <c r="J36" s="58">
        <f t="shared" si="6"/>
        <v>15</v>
      </c>
      <c r="K36" s="58">
        <f t="shared" si="7"/>
        <v>45</v>
      </c>
      <c r="L36" s="150">
        <f t="shared" si="8"/>
        <v>45</v>
      </c>
      <c r="M36" s="95" t="s">
        <v>100</v>
      </c>
      <c r="N36" s="184" t="s">
        <v>90</v>
      </c>
    </row>
    <row r="37" spans="1:14" s="71" customFormat="1">
      <c r="A37" s="176">
        <v>4</v>
      </c>
      <c r="B37" s="162" t="s">
        <v>115</v>
      </c>
      <c r="C37" s="23">
        <v>1998</v>
      </c>
      <c r="D37" s="22">
        <v>83.9</v>
      </c>
      <c r="E37" s="175" t="s">
        <v>85</v>
      </c>
      <c r="F37" s="175" t="s">
        <v>17</v>
      </c>
      <c r="G37" s="23">
        <v>24</v>
      </c>
      <c r="H37" s="65">
        <v>17</v>
      </c>
      <c r="I37" s="65">
        <v>50</v>
      </c>
      <c r="J37" s="58">
        <f t="shared" si="6"/>
        <v>25</v>
      </c>
      <c r="K37" s="58">
        <f t="shared" si="7"/>
        <v>42</v>
      </c>
      <c r="L37" s="58">
        <f t="shared" si="8"/>
        <v>42</v>
      </c>
      <c r="M37" s="95" t="s">
        <v>100</v>
      </c>
      <c r="N37" s="174" t="s">
        <v>94</v>
      </c>
    </row>
    <row r="38" spans="1:14" s="71" customFormat="1">
      <c r="A38" s="176">
        <v>5</v>
      </c>
      <c r="B38" s="180" t="s">
        <v>123</v>
      </c>
      <c r="C38" s="177">
        <v>1996</v>
      </c>
      <c r="D38" s="178">
        <v>83.85</v>
      </c>
      <c r="E38" s="182" t="s">
        <v>85</v>
      </c>
      <c r="F38" s="182" t="s">
        <v>21</v>
      </c>
      <c r="G38" s="177">
        <v>24</v>
      </c>
      <c r="H38" s="179">
        <v>5</v>
      </c>
      <c r="I38" s="179">
        <v>32</v>
      </c>
      <c r="J38" s="58">
        <f t="shared" si="6"/>
        <v>16</v>
      </c>
      <c r="K38" s="58">
        <f t="shared" si="7"/>
        <v>21</v>
      </c>
      <c r="L38" s="58">
        <f t="shared" si="8"/>
        <v>21</v>
      </c>
      <c r="M38" s="207" t="s">
        <v>100</v>
      </c>
      <c r="N38" s="185" t="s">
        <v>99</v>
      </c>
    </row>
    <row r="39" spans="1:14" s="71" customFormat="1" ht="19.5" thickBot="1">
      <c r="A39" s="156">
        <v>6</v>
      </c>
      <c r="B39" s="180" t="s">
        <v>124</v>
      </c>
      <c r="C39" s="177">
        <v>2000</v>
      </c>
      <c r="D39" s="178">
        <v>79.599999999999994</v>
      </c>
      <c r="E39" s="182" t="s">
        <v>85</v>
      </c>
      <c r="F39" s="182" t="s">
        <v>20</v>
      </c>
      <c r="G39" s="177">
        <v>24</v>
      </c>
      <c r="H39" s="179">
        <v>17</v>
      </c>
      <c r="I39" s="179">
        <v>5</v>
      </c>
      <c r="J39" s="58">
        <f t="shared" si="6"/>
        <v>2.5</v>
      </c>
      <c r="K39" s="58">
        <f t="shared" si="7"/>
        <v>19.5</v>
      </c>
      <c r="L39" s="58">
        <f t="shared" si="8"/>
        <v>19.5</v>
      </c>
      <c r="M39" s="207" t="s">
        <v>100</v>
      </c>
      <c r="N39" s="185" t="s">
        <v>68</v>
      </c>
    </row>
    <row r="40" spans="1:14" s="71" customFormat="1" ht="19.5" thickBot="1">
      <c r="A40" s="254" t="s">
        <v>25</v>
      </c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6"/>
    </row>
    <row r="41" spans="1:14" s="71" customFormat="1">
      <c r="A41" s="166">
        <v>1</v>
      </c>
      <c r="B41" s="134" t="s">
        <v>81</v>
      </c>
      <c r="C41" s="41">
        <v>1998</v>
      </c>
      <c r="D41" s="42">
        <v>87.25</v>
      </c>
      <c r="E41" s="43" t="s">
        <v>67</v>
      </c>
      <c r="F41" s="43" t="s">
        <v>70</v>
      </c>
      <c r="G41" s="41">
        <v>24</v>
      </c>
      <c r="H41" s="62">
        <v>131</v>
      </c>
      <c r="I41" s="62">
        <v>230</v>
      </c>
      <c r="J41" s="55">
        <f t="shared" ref="J41:J46" si="9">I41/2</f>
        <v>115</v>
      </c>
      <c r="K41" s="55">
        <f t="shared" ref="K41:K46" si="10">H41+J41</f>
        <v>246</v>
      </c>
      <c r="L41" s="169">
        <f t="shared" ref="L41:L46" si="11">1*K41</f>
        <v>246</v>
      </c>
      <c r="M41" s="97" t="s">
        <v>107</v>
      </c>
      <c r="N41" s="72" t="s">
        <v>76</v>
      </c>
    </row>
    <row r="42" spans="1:14" s="71" customFormat="1">
      <c r="A42" s="209">
        <v>2</v>
      </c>
      <c r="B42" s="190" t="s">
        <v>125</v>
      </c>
      <c r="C42" s="112">
        <v>1997</v>
      </c>
      <c r="D42" s="111">
        <v>88.2</v>
      </c>
      <c r="E42" s="175" t="s">
        <v>85</v>
      </c>
      <c r="F42" s="175" t="s">
        <v>17</v>
      </c>
      <c r="G42" s="112">
        <v>24</v>
      </c>
      <c r="H42" s="65">
        <v>85</v>
      </c>
      <c r="I42" s="65">
        <v>105</v>
      </c>
      <c r="J42" s="58">
        <f t="shared" si="9"/>
        <v>52.5</v>
      </c>
      <c r="K42" s="58">
        <f t="shared" si="10"/>
        <v>137.5</v>
      </c>
      <c r="L42" s="58">
        <f t="shared" si="11"/>
        <v>137.5</v>
      </c>
      <c r="M42" s="95" t="s">
        <v>141</v>
      </c>
      <c r="N42" s="184" t="s">
        <v>68</v>
      </c>
    </row>
    <row r="43" spans="1:14" s="71" customFormat="1">
      <c r="A43" s="167">
        <v>3</v>
      </c>
      <c r="B43" s="196" t="s">
        <v>126</v>
      </c>
      <c r="C43" s="149">
        <v>1999</v>
      </c>
      <c r="D43" s="187">
        <v>94.95</v>
      </c>
      <c r="E43" s="197" t="s">
        <v>85</v>
      </c>
      <c r="F43" s="197" t="s">
        <v>21</v>
      </c>
      <c r="G43" s="149">
        <v>24</v>
      </c>
      <c r="H43" s="189">
        <v>31</v>
      </c>
      <c r="I43" s="189">
        <v>90</v>
      </c>
      <c r="J43" s="150">
        <f t="shared" si="9"/>
        <v>45</v>
      </c>
      <c r="K43" s="150">
        <f t="shared" si="10"/>
        <v>76</v>
      </c>
      <c r="L43" s="150">
        <f t="shared" si="11"/>
        <v>76</v>
      </c>
      <c r="M43" s="208" t="s">
        <v>100</v>
      </c>
      <c r="N43" s="199" t="s">
        <v>99</v>
      </c>
    </row>
    <row r="44" spans="1:14" s="71" customFormat="1">
      <c r="A44" s="186">
        <v>4</v>
      </c>
      <c r="B44" s="195" t="s">
        <v>112</v>
      </c>
      <c r="C44" s="177">
        <v>1998</v>
      </c>
      <c r="D44" s="178">
        <v>92.2</v>
      </c>
      <c r="E44" s="144" t="s">
        <v>85</v>
      </c>
      <c r="F44" s="144" t="s">
        <v>17</v>
      </c>
      <c r="G44" s="177">
        <v>24</v>
      </c>
      <c r="H44" s="179">
        <v>41</v>
      </c>
      <c r="I44" s="179">
        <v>60</v>
      </c>
      <c r="J44" s="58">
        <f t="shared" si="9"/>
        <v>30</v>
      </c>
      <c r="K44" s="58">
        <f t="shared" si="10"/>
        <v>71</v>
      </c>
      <c r="L44" s="58">
        <f t="shared" si="11"/>
        <v>71</v>
      </c>
      <c r="M44" s="207" t="s">
        <v>100</v>
      </c>
      <c r="N44" s="183" t="s">
        <v>94</v>
      </c>
    </row>
    <row r="45" spans="1:14" s="71" customFormat="1">
      <c r="A45" s="173">
        <v>5</v>
      </c>
      <c r="B45" s="180" t="s">
        <v>122</v>
      </c>
      <c r="C45" s="177">
        <v>2000</v>
      </c>
      <c r="D45" s="178">
        <v>85.95</v>
      </c>
      <c r="E45" s="182" t="s">
        <v>85</v>
      </c>
      <c r="F45" s="182" t="s">
        <v>18</v>
      </c>
      <c r="G45" s="177">
        <v>24</v>
      </c>
      <c r="H45" s="198">
        <v>30</v>
      </c>
      <c r="I45" s="179">
        <v>21</v>
      </c>
      <c r="J45" s="58">
        <f t="shared" si="9"/>
        <v>10.5</v>
      </c>
      <c r="K45" s="58">
        <f t="shared" si="10"/>
        <v>40.5</v>
      </c>
      <c r="L45" s="58">
        <f t="shared" si="11"/>
        <v>40.5</v>
      </c>
      <c r="M45" s="207" t="s">
        <v>100</v>
      </c>
      <c r="N45" s="185" t="s">
        <v>90</v>
      </c>
    </row>
    <row r="46" spans="1:14" s="71" customFormat="1" ht="19.5" thickBot="1">
      <c r="A46" s="157">
        <v>6</v>
      </c>
      <c r="B46" s="135" t="s">
        <v>111</v>
      </c>
      <c r="C46" s="40">
        <v>2000</v>
      </c>
      <c r="D46" s="48">
        <v>90.2</v>
      </c>
      <c r="E46" s="47" t="s">
        <v>85</v>
      </c>
      <c r="F46" s="47" t="s">
        <v>55</v>
      </c>
      <c r="G46" s="40">
        <v>24</v>
      </c>
      <c r="H46" s="64">
        <v>6</v>
      </c>
      <c r="I46" s="64">
        <v>61</v>
      </c>
      <c r="J46" s="61">
        <f t="shared" si="9"/>
        <v>30.5</v>
      </c>
      <c r="K46" s="61">
        <f t="shared" si="10"/>
        <v>36.5</v>
      </c>
      <c r="L46" s="150">
        <f t="shared" si="11"/>
        <v>36.5</v>
      </c>
      <c r="M46" s="98" t="s">
        <v>100</v>
      </c>
      <c r="N46" s="69" t="s">
        <v>101</v>
      </c>
    </row>
    <row r="47" spans="1:14" s="71" customFormat="1" ht="19.5" thickBot="1">
      <c r="A47" s="254" t="s">
        <v>26</v>
      </c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6"/>
    </row>
    <row r="48" spans="1:14" s="71" customFormat="1">
      <c r="A48" s="166">
        <v>1</v>
      </c>
      <c r="B48" s="134" t="s">
        <v>69</v>
      </c>
      <c r="C48" s="41">
        <v>1994</v>
      </c>
      <c r="D48" s="103">
        <v>96.1</v>
      </c>
      <c r="E48" s="43" t="s">
        <v>67</v>
      </c>
      <c r="F48" s="43" t="s">
        <v>70</v>
      </c>
      <c r="G48" s="41">
        <v>24</v>
      </c>
      <c r="H48" s="62">
        <v>160</v>
      </c>
      <c r="I48" s="62">
        <v>210</v>
      </c>
      <c r="J48" s="55">
        <f>I48/2</f>
        <v>105</v>
      </c>
      <c r="K48" s="55">
        <f>H48+J48</f>
        <v>265</v>
      </c>
      <c r="L48" s="169">
        <f>1*K48</f>
        <v>265</v>
      </c>
      <c r="M48" s="97" t="s">
        <v>107</v>
      </c>
      <c r="N48" s="72" t="s">
        <v>71</v>
      </c>
    </row>
    <row r="49" spans="1:14" s="71" customFormat="1">
      <c r="A49" s="210">
        <v>2</v>
      </c>
      <c r="B49" s="132" t="s">
        <v>110</v>
      </c>
      <c r="C49" s="23">
        <v>2000</v>
      </c>
      <c r="D49" s="22">
        <v>96.75</v>
      </c>
      <c r="E49" s="24">
        <v>3</v>
      </c>
      <c r="F49" s="113" t="s">
        <v>55</v>
      </c>
      <c r="G49" s="23">
        <v>24</v>
      </c>
      <c r="H49" s="65">
        <v>50</v>
      </c>
      <c r="I49" s="65">
        <v>100</v>
      </c>
      <c r="J49" s="73">
        <f>I49/2</f>
        <v>50</v>
      </c>
      <c r="K49" s="73">
        <f>H49+J49</f>
        <v>100</v>
      </c>
      <c r="L49" s="73">
        <f>1*K49</f>
        <v>100</v>
      </c>
      <c r="M49" s="95" t="s">
        <v>108</v>
      </c>
      <c r="N49" s="59" t="s">
        <v>101</v>
      </c>
    </row>
    <row r="50" spans="1:14" s="71" customFormat="1">
      <c r="A50" s="167">
        <v>3</v>
      </c>
      <c r="B50" s="180" t="s">
        <v>133</v>
      </c>
      <c r="C50" s="177">
        <v>2000</v>
      </c>
      <c r="D50" s="181">
        <v>96</v>
      </c>
      <c r="E50" s="182" t="s">
        <v>85</v>
      </c>
      <c r="F50" s="182" t="s">
        <v>21</v>
      </c>
      <c r="G50" s="177">
        <v>24</v>
      </c>
      <c r="H50" s="179">
        <v>21</v>
      </c>
      <c r="I50" s="179">
        <v>51</v>
      </c>
      <c r="J50" s="58">
        <f>I50/2</f>
        <v>25.5</v>
      </c>
      <c r="K50" s="58">
        <f>H50+J50</f>
        <v>46.5</v>
      </c>
      <c r="L50" s="58">
        <f>1*K50</f>
        <v>46.5</v>
      </c>
      <c r="M50" s="207" t="s">
        <v>100</v>
      </c>
      <c r="N50" s="174" t="s">
        <v>94</v>
      </c>
    </row>
    <row r="51" spans="1:14" s="71" customFormat="1">
      <c r="A51" s="156">
        <v>4</v>
      </c>
      <c r="B51" s="180" t="s">
        <v>113</v>
      </c>
      <c r="C51" s="177">
        <v>1998</v>
      </c>
      <c r="D51" s="201">
        <v>111.6</v>
      </c>
      <c r="E51" s="144" t="s">
        <v>85</v>
      </c>
      <c r="F51" s="144" t="s">
        <v>17</v>
      </c>
      <c r="G51" s="177">
        <v>24</v>
      </c>
      <c r="H51" s="179">
        <v>17</v>
      </c>
      <c r="I51" s="179">
        <v>40</v>
      </c>
      <c r="J51" s="58">
        <f>I51/2</f>
        <v>20</v>
      </c>
      <c r="K51" s="58">
        <f>H51+J51</f>
        <v>37</v>
      </c>
      <c r="L51" s="58">
        <f>1*K51</f>
        <v>37</v>
      </c>
      <c r="M51" s="207" t="s">
        <v>100</v>
      </c>
      <c r="N51" s="183" t="s">
        <v>94</v>
      </c>
    </row>
    <row r="52" spans="1:14" s="71" customFormat="1" ht="19.5" thickBot="1">
      <c r="A52" s="186">
        <v>5</v>
      </c>
      <c r="B52" s="136" t="s">
        <v>120</v>
      </c>
      <c r="C52" s="40">
        <v>1996</v>
      </c>
      <c r="D52" s="200">
        <v>105.8</v>
      </c>
      <c r="E52" s="102">
        <v>2</v>
      </c>
      <c r="F52" s="102" t="s">
        <v>18</v>
      </c>
      <c r="G52" s="40">
        <v>24</v>
      </c>
      <c r="H52" s="64">
        <v>23</v>
      </c>
      <c r="I52" s="64">
        <v>5</v>
      </c>
      <c r="J52" s="61">
        <f>I52/2</f>
        <v>2.5</v>
      </c>
      <c r="K52" s="61">
        <f>H52+J52</f>
        <v>25.5</v>
      </c>
      <c r="L52" s="150">
        <f>1*K52</f>
        <v>25.5</v>
      </c>
      <c r="M52" s="98" t="s">
        <v>100</v>
      </c>
      <c r="N52" s="106" t="s">
        <v>90</v>
      </c>
    </row>
    <row r="53" spans="1:14" s="71" customFormat="1" ht="19.5" thickBot="1">
      <c r="A53" s="254" t="s">
        <v>27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6"/>
    </row>
    <row r="54" spans="1:14" s="71" customFormat="1" ht="19.5" thickBot="1">
      <c r="A54" s="217" t="s">
        <v>28</v>
      </c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9"/>
    </row>
    <row r="55" spans="1:14" s="71" customFormat="1">
      <c r="A55" s="155">
        <v>1</v>
      </c>
      <c r="B55" s="134" t="s">
        <v>82</v>
      </c>
      <c r="C55" s="41">
        <v>1997</v>
      </c>
      <c r="D55" s="42">
        <v>61.85</v>
      </c>
      <c r="E55" s="43" t="s">
        <v>73</v>
      </c>
      <c r="F55" s="43" t="s">
        <v>20</v>
      </c>
      <c r="G55" s="41">
        <v>16</v>
      </c>
      <c r="H55" s="62"/>
      <c r="I55" s="62">
        <v>231</v>
      </c>
      <c r="J55" s="55"/>
      <c r="K55" s="55"/>
      <c r="L55" s="170">
        <f>0.6*I55</f>
        <v>138.6</v>
      </c>
      <c r="M55" s="165">
        <v>1</v>
      </c>
      <c r="N55" s="68" t="s">
        <v>142</v>
      </c>
    </row>
    <row r="56" spans="1:14" s="71" customFormat="1" ht="19.5" thickBot="1">
      <c r="A56" s="156">
        <v>2</v>
      </c>
      <c r="B56" s="130" t="s">
        <v>92</v>
      </c>
      <c r="C56" s="38">
        <v>1998</v>
      </c>
      <c r="D56" s="38">
        <v>61.65</v>
      </c>
      <c r="E56" s="117" t="s">
        <v>85</v>
      </c>
      <c r="F56" s="117" t="s">
        <v>18</v>
      </c>
      <c r="G56" s="38">
        <v>8</v>
      </c>
      <c r="H56" s="38"/>
      <c r="I56" s="38">
        <v>198</v>
      </c>
      <c r="J56" s="58"/>
      <c r="K56" s="58"/>
      <c r="L56" s="96">
        <f>0.15*I56</f>
        <v>29.7</v>
      </c>
      <c r="M56" s="154" t="s">
        <v>100</v>
      </c>
      <c r="N56" s="60" t="s">
        <v>90</v>
      </c>
    </row>
    <row r="57" spans="1:14" s="71" customFormat="1" ht="19.5" thickBot="1">
      <c r="A57" s="217" t="s">
        <v>29</v>
      </c>
      <c r="B57" s="218"/>
      <c r="C57" s="218"/>
      <c r="D57" s="218"/>
      <c r="E57" s="218"/>
      <c r="F57" s="218"/>
      <c r="G57" s="218"/>
      <c r="H57" s="218"/>
      <c r="I57" s="218"/>
      <c r="J57" s="218"/>
      <c r="K57" s="218"/>
      <c r="L57" s="218"/>
      <c r="M57" s="218"/>
      <c r="N57" s="219"/>
    </row>
    <row r="58" spans="1:14" s="71" customFormat="1">
      <c r="A58" s="163">
        <v>1</v>
      </c>
      <c r="B58" s="129" t="s">
        <v>83</v>
      </c>
      <c r="C58" s="49">
        <v>1999</v>
      </c>
      <c r="D58" s="49">
        <v>64.5</v>
      </c>
      <c r="E58" s="127" t="s">
        <v>64</v>
      </c>
      <c r="F58" s="127" t="s">
        <v>20</v>
      </c>
      <c r="G58" s="49">
        <v>16</v>
      </c>
      <c r="H58" s="54"/>
      <c r="I58" s="54">
        <v>256</v>
      </c>
      <c r="J58" s="55"/>
      <c r="K58" s="152"/>
      <c r="L58" s="170">
        <f>0.6*I58</f>
        <v>153.6</v>
      </c>
      <c r="M58" s="165">
        <v>1</v>
      </c>
      <c r="N58" s="68" t="s">
        <v>65</v>
      </c>
    </row>
    <row r="59" spans="1:14" s="71" customFormat="1">
      <c r="A59" s="164">
        <v>2</v>
      </c>
      <c r="B59" s="137" t="s">
        <v>104</v>
      </c>
      <c r="C59" s="128">
        <v>1996</v>
      </c>
      <c r="D59" s="128">
        <v>66</v>
      </c>
      <c r="E59" s="128">
        <v>1</v>
      </c>
      <c r="F59" s="146" t="s">
        <v>17</v>
      </c>
      <c r="G59" s="128">
        <v>16</v>
      </c>
      <c r="H59" s="57"/>
      <c r="I59" s="57">
        <v>148</v>
      </c>
      <c r="J59" s="58"/>
      <c r="K59" s="58"/>
      <c r="L59" s="171">
        <f>0.6*I59</f>
        <v>88.8</v>
      </c>
      <c r="M59" s="160">
        <v>1</v>
      </c>
      <c r="N59" s="158" t="s">
        <v>68</v>
      </c>
    </row>
    <row r="60" spans="1:14" s="71" customFormat="1">
      <c r="A60" s="164">
        <v>3</v>
      </c>
      <c r="B60" s="138" t="s">
        <v>97</v>
      </c>
      <c r="C60" s="74">
        <v>1994</v>
      </c>
      <c r="D60" s="74">
        <v>73.05</v>
      </c>
      <c r="E60" s="74" t="s">
        <v>85</v>
      </c>
      <c r="F60" s="74" t="s">
        <v>21</v>
      </c>
      <c r="G60" s="74">
        <v>12</v>
      </c>
      <c r="H60" s="75"/>
      <c r="I60" s="75">
        <v>177</v>
      </c>
      <c r="J60" s="58"/>
      <c r="K60" s="153"/>
      <c r="L60" s="96">
        <f>0.3*I60</f>
        <v>53.1</v>
      </c>
      <c r="M60" s="154" t="s">
        <v>100</v>
      </c>
      <c r="N60" s="83" t="s">
        <v>99</v>
      </c>
    </row>
    <row r="61" spans="1:14" s="71" customFormat="1">
      <c r="A61" s="160">
        <v>4</v>
      </c>
      <c r="B61" s="141" t="s">
        <v>91</v>
      </c>
      <c r="C61" s="142">
        <v>1997</v>
      </c>
      <c r="D61" s="143">
        <v>76.3</v>
      </c>
      <c r="E61" s="144" t="s">
        <v>85</v>
      </c>
      <c r="F61" s="144" t="s">
        <v>18</v>
      </c>
      <c r="G61" s="142">
        <v>8</v>
      </c>
      <c r="H61" s="75"/>
      <c r="I61" s="75">
        <v>248</v>
      </c>
      <c r="J61" s="58"/>
      <c r="K61" s="153"/>
      <c r="L61" s="96">
        <f>0.15*I61</f>
        <v>37.199999999999996</v>
      </c>
      <c r="M61" s="159" t="s">
        <v>100</v>
      </c>
      <c r="N61" s="83" t="s">
        <v>90</v>
      </c>
    </row>
    <row r="62" spans="1:14" s="71" customFormat="1">
      <c r="A62" s="57">
        <v>5</v>
      </c>
      <c r="B62" s="138" t="s">
        <v>93</v>
      </c>
      <c r="C62" s="74">
        <v>1999</v>
      </c>
      <c r="D62" s="74">
        <v>69.150000000000006</v>
      </c>
      <c r="E62" s="74" t="s">
        <v>85</v>
      </c>
      <c r="F62" s="74" t="s">
        <v>18</v>
      </c>
      <c r="G62" s="74">
        <v>8</v>
      </c>
      <c r="H62" s="75"/>
      <c r="I62" s="75">
        <v>201</v>
      </c>
      <c r="J62" s="58"/>
      <c r="K62" s="58"/>
      <c r="L62" s="96">
        <f t="shared" ref="L62:L63" si="12">0.15*I62</f>
        <v>30.15</v>
      </c>
      <c r="M62" s="160" t="s">
        <v>100</v>
      </c>
      <c r="N62" s="83" t="s">
        <v>90</v>
      </c>
    </row>
    <row r="63" spans="1:14" s="71" customFormat="1" ht="19.5" thickBot="1">
      <c r="A63" s="63">
        <v>6</v>
      </c>
      <c r="B63" s="135" t="s">
        <v>96</v>
      </c>
      <c r="C63" s="40">
        <v>1999</v>
      </c>
      <c r="D63" s="48">
        <v>88.65</v>
      </c>
      <c r="E63" s="47" t="s">
        <v>85</v>
      </c>
      <c r="F63" s="47" t="s">
        <v>21</v>
      </c>
      <c r="G63" s="40">
        <v>8</v>
      </c>
      <c r="H63" s="64"/>
      <c r="I63" s="64">
        <v>120</v>
      </c>
      <c r="J63" s="61"/>
      <c r="K63" s="61"/>
      <c r="L63" s="172">
        <f t="shared" si="12"/>
        <v>18</v>
      </c>
      <c r="M63" s="161" t="s">
        <v>100</v>
      </c>
      <c r="N63" s="69" t="s">
        <v>99</v>
      </c>
    </row>
    <row r="64" spans="1:14" s="71" customFormat="1">
      <c r="B64" s="76"/>
      <c r="C64" s="76"/>
      <c r="D64" s="77"/>
      <c r="E64" s="76"/>
      <c r="F64" s="76"/>
      <c r="G64" s="76"/>
      <c r="H64" s="76"/>
      <c r="I64" s="76"/>
      <c r="J64" s="76"/>
      <c r="K64" s="76"/>
      <c r="L64" s="84"/>
      <c r="M64" s="76"/>
      <c r="N64" s="76"/>
    </row>
    <row r="65" spans="2:14" s="71" customFormat="1" ht="20.25">
      <c r="B65" s="78" t="s">
        <v>30</v>
      </c>
      <c r="C65" s="249" t="s">
        <v>31</v>
      </c>
      <c r="D65" s="250"/>
      <c r="E65" s="250"/>
      <c r="F65" s="79"/>
      <c r="G65" s="258" t="s">
        <v>118</v>
      </c>
      <c r="H65" s="258"/>
      <c r="I65" s="258"/>
      <c r="J65" s="258"/>
      <c r="K65" s="258"/>
      <c r="L65" s="258"/>
      <c r="M65" s="258"/>
      <c r="N65" s="258"/>
    </row>
    <row r="66" spans="2:14" s="71" customFormat="1" ht="20.25">
      <c r="B66" s="78"/>
      <c r="C66" s="89" t="s">
        <v>56</v>
      </c>
      <c r="D66" s="89"/>
      <c r="E66" s="89"/>
      <c r="F66" s="79"/>
      <c r="G66" s="139" t="s">
        <v>119</v>
      </c>
      <c r="H66" s="140"/>
      <c r="I66" s="140"/>
      <c r="J66" s="80"/>
      <c r="K66" s="139"/>
      <c r="L66" s="140"/>
      <c r="M66" s="140"/>
      <c r="N66" s="80"/>
    </row>
    <row r="67" spans="2:14" s="71" customFormat="1" ht="20.25">
      <c r="B67" s="78"/>
      <c r="C67" s="251" t="s">
        <v>32</v>
      </c>
      <c r="D67" s="251"/>
      <c r="E67" s="251"/>
      <c r="F67" s="79"/>
      <c r="G67" s="253" t="s">
        <v>116</v>
      </c>
      <c r="H67" s="251"/>
      <c r="I67" s="251"/>
      <c r="J67" s="85"/>
      <c r="K67" s="260"/>
      <c r="L67" s="260"/>
      <c r="M67" s="260"/>
      <c r="N67" s="260"/>
    </row>
    <row r="68" spans="2:14" s="71" customFormat="1" ht="20.25">
      <c r="B68" s="78"/>
      <c r="C68" s="78"/>
      <c r="D68" s="81"/>
      <c r="E68" s="78"/>
      <c r="F68" s="79"/>
      <c r="G68" s="78"/>
      <c r="H68" s="78"/>
      <c r="I68" s="78"/>
      <c r="J68" s="85"/>
      <c r="K68" s="86"/>
      <c r="L68" s="87"/>
      <c r="M68" s="88"/>
      <c r="N68" s="80"/>
    </row>
    <row r="69" spans="2:14" s="71" customFormat="1" ht="20.25">
      <c r="B69" s="78" t="s">
        <v>33</v>
      </c>
      <c r="C69" s="253" t="s">
        <v>117</v>
      </c>
      <c r="D69" s="251"/>
      <c r="E69" s="251"/>
      <c r="F69" s="79"/>
      <c r="G69" s="251" t="s">
        <v>34</v>
      </c>
      <c r="H69" s="251"/>
      <c r="I69" s="251"/>
      <c r="J69" s="85"/>
      <c r="K69" s="305" t="s">
        <v>145</v>
      </c>
      <c r="L69" s="257"/>
      <c r="M69" s="257"/>
      <c r="N69" s="80"/>
    </row>
    <row r="70" spans="2:14" s="71" customFormat="1">
      <c r="B70" s="31"/>
      <c r="C70" s="32"/>
      <c r="D70" s="33"/>
      <c r="E70" s="8"/>
      <c r="F70" s="32"/>
      <c r="G70" s="32"/>
      <c r="H70" s="32"/>
      <c r="I70" s="32"/>
      <c r="J70" s="51"/>
      <c r="K70" s="51"/>
      <c r="L70" s="52"/>
      <c r="M70" s="53"/>
      <c r="N70" s="9"/>
    </row>
    <row r="71" spans="2:14" s="71" customFormat="1">
      <c r="B71" s="31"/>
      <c r="C71" s="126"/>
      <c r="D71" s="33"/>
      <c r="E71" s="8"/>
      <c r="F71" s="32"/>
      <c r="G71" s="32"/>
      <c r="H71" s="32"/>
      <c r="I71" s="32"/>
      <c r="J71" s="51"/>
      <c r="K71" s="51"/>
      <c r="L71" s="52"/>
      <c r="M71" s="53"/>
      <c r="N71" s="9"/>
    </row>
    <row r="72" spans="2:14" s="71" customFormat="1">
      <c r="B72" s="248"/>
      <c r="C72" s="248"/>
      <c r="D72" s="248"/>
      <c r="E72" s="248"/>
      <c r="F72" s="248"/>
      <c r="G72" s="248"/>
      <c r="H72" s="248"/>
      <c r="I72" s="248"/>
      <c r="J72" s="248"/>
      <c r="K72" s="248"/>
      <c r="L72" s="248"/>
      <c r="M72" s="53"/>
      <c r="N72" s="9"/>
    </row>
    <row r="73" spans="2:14" s="71" customFormat="1">
      <c r="B73" s="248"/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53"/>
      <c r="N73" s="9"/>
    </row>
    <row r="74" spans="2:14" s="71" customFormat="1">
      <c r="B74" s="252"/>
      <c r="C74" s="252"/>
      <c r="D74" s="252"/>
      <c r="E74" s="252"/>
      <c r="F74" s="252"/>
      <c r="G74" s="252"/>
      <c r="H74" s="252"/>
      <c r="I74" s="252"/>
      <c r="J74" s="252"/>
      <c r="K74" s="51"/>
      <c r="L74" s="52"/>
      <c r="M74" s="53"/>
      <c r="N74" s="9"/>
    </row>
    <row r="75" spans="2:14" s="71" customFormat="1">
      <c r="B75" s="31"/>
      <c r="C75" s="32"/>
      <c r="D75" s="33"/>
      <c r="E75" s="8"/>
      <c r="F75" s="32"/>
      <c r="G75" s="32"/>
      <c r="H75" s="32"/>
      <c r="I75" s="32"/>
      <c r="J75" s="51"/>
      <c r="K75" s="51"/>
      <c r="L75" s="52"/>
      <c r="M75" s="53"/>
      <c r="N75" s="9"/>
    </row>
    <row r="76" spans="2:14" s="71" customFormat="1">
      <c r="B76" s="31"/>
      <c r="C76" s="32"/>
      <c r="D76" s="33"/>
      <c r="E76" s="8"/>
      <c r="F76" s="32"/>
      <c r="G76" s="32"/>
      <c r="H76" s="32"/>
      <c r="I76" s="32"/>
      <c r="J76" s="51"/>
      <c r="K76" s="51"/>
      <c r="L76" s="52"/>
      <c r="M76" s="53"/>
      <c r="N76" s="9"/>
    </row>
    <row r="77" spans="2:14" s="71" customFormat="1">
      <c r="B77" s="31"/>
      <c r="C77" s="32"/>
      <c r="D77" s="33"/>
      <c r="E77" s="8"/>
      <c r="F77" s="32"/>
      <c r="G77" s="32"/>
      <c r="H77" s="32"/>
      <c r="I77" s="32"/>
      <c r="J77" s="51"/>
      <c r="K77" s="51"/>
      <c r="L77" s="52"/>
      <c r="M77" s="53"/>
      <c r="N77" s="9"/>
    </row>
    <row r="78" spans="2:14" s="71" customFormat="1">
      <c r="B78" s="31"/>
      <c r="C78" s="32"/>
      <c r="D78" s="33"/>
      <c r="E78" s="8"/>
      <c r="F78" s="32"/>
      <c r="G78" s="32"/>
      <c r="H78" s="32"/>
      <c r="I78" s="32"/>
      <c r="J78" s="51"/>
      <c r="K78" s="51"/>
      <c r="L78" s="52"/>
      <c r="M78" s="53"/>
      <c r="N78" s="9"/>
    </row>
    <row r="79" spans="2:14" s="71" customFormat="1">
      <c r="B79" s="31"/>
      <c r="C79" s="32"/>
      <c r="D79" s="33"/>
      <c r="E79" s="8"/>
      <c r="F79" s="32"/>
      <c r="G79" s="32"/>
      <c r="H79" s="32"/>
      <c r="I79" s="32"/>
      <c r="J79" s="51"/>
      <c r="K79" s="51"/>
      <c r="L79" s="52"/>
      <c r="M79" s="53"/>
      <c r="N79" s="9"/>
    </row>
    <row r="80" spans="2:14" s="71" customFormat="1">
      <c r="B80" s="31"/>
      <c r="C80" s="32"/>
      <c r="D80" s="33"/>
      <c r="E80" s="8"/>
      <c r="F80" s="32"/>
      <c r="G80" s="32"/>
      <c r="H80" s="32"/>
      <c r="I80" s="32"/>
      <c r="J80" s="51"/>
      <c r="K80" s="51"/>
      <c r="L80" s="52"/>
      <c r="M80" s="53"/>
      <c r="N80" s="9"/>
    </row>
    <row r="81" spans="2:15" s="71" customFormat="1">
      <c r="B81" s="31"/>
      <c r="C81" s="32"/>
      <c r="D81" s="33"/>
      <c r="E81" s="8"/>
      <c r="F81" s="32"/>
      <c r="G81" s="32"/>
      <c r="H81" s="32"/>
      <c r="I81" s="32"/>
      <c r="J81" s="51"/>
      <c r="K81" s="51"/>
      <c r="L81" s="52"/>
      <c r="M81" s="53"/>
      <c r="N81" s="9"/>
    </row>
    <row r="82" spans="2:15" s="71" customFormat="1">
      <c r="B82" s="31"/>
      <c r="C82" s="32"/>
      <c r="D82" s="33"/>
      <c r="E82" s="8"/>
      <c r="F82" s="32"/>
      <c r="G82" s="32"/>
      <c r="H82" s="32"/>
      <c r="I82" s="32"/>
      <c r="J82" s="51"/>
      <c r="K82" s="51"/>
      <c r="L82" s="52"/>
      <c r="M82" s="53"/>
      <c r="N82" s="9"/>
    </row>
    <row r="83" spans="2:15" s="71" customFormat="1">
      <c r="B83" s="31"/>
      <c r="C83" s="32"/>
      <c r="D83" s="33"/>
      <c r="E83" s="8"/>
      <c r="F83" s="32"/>
      <c r="G83" s="32"/>
      <c r="H83" s="32"/>
      <c r="I83" s="32"/>
      <c r="J83" s="51"/>
      <c r="K83" s="51"/>
      <c r="L83" s="52"/>
      <c r="M83" s="53"/>
      <c r="N83" s="9"/>
    </row>
    <row r="84" spans="2:15" s="71" customFormat="1">
      <c r="B84" s="31"/>
      <c r="C84" s="32"/>
      <c r="D84" s="33"/>
      <c r="E84" s="8"/>
      <c r="F84" s="32"/>
      <c r="G84" s="32"/>
      <c r="H84" s="32"/>
      <c r="I84" s="32"/>
      <c r="J84" s="51"/>
      <c r="K84" s="51"/>
      <c r="L84" s="52"/>
      <c r="M84" s="53"/>
      <c r="N84" s="9"/>
    </row>
    <row r="85" spans="2:15" s="71" customFormat="1">
      <c r="B85" s="31"/>
      <c r="C85" s="32"/>
      <c r="D85" s="33"/>
      <c r="E85" s="8"/>
      <c r="F85" s="32"/>
      <c r="G85" s="32"/>
      <c r="H85" s="32"/>
      <c r="I85" s="32"/>
      <c r="J85" s="51"/>
      <c r="K85" s="51"/>
      <c r="L85" s="52"/>
      <c r="M85" s="53"/>
      <c r="N85" s="9"/>
    </row>
    <row r="86" spans="2:15" s="71" customFormat="1">
      <c r="B86" s="31"/>
      <c r="C86" s="32"/>
      <c r="D86" s="33"/>
      <c r="E86" s="8"/>
      <c r="F86" s="32"/>
      <c r="G86" s="32"/>
      <c r="H86" s="32"/>
      <c r="I86" s="32"/>
      <c r="J86" s="51"/>
      <c r="K86" s="51"/>
      <c r="L86" s="52"/>
      <c r="M86" s="53"/>
      <c r="N86" s="9"/>
    </row>
    <row r="87" spans="2:15">
      <c r="O87" s="71"/>
    </row>
  </sheetData>
  <sortState ref="A48:O52">
    <sortCondition descending="1" ref="L48:L52"/>
  </sortState>
  <mergeCells count="45">
    <mergeCell ref="I7:N7"/>
    <mergeCell ref="A1:N1"/>
    <mergeCell ref="K65:N65"/>
    <mergeCell ref="K67:N67"/>
    <mergeCell ref="B4:N4"/>
    <mergeCell ref="D5:L5"/>
    <mergeCell ref="A5:C5"/>
    <mergeCell ref="A3:N3"/>
    <mergeCell ref="A2:N2"/>
    <mergeCell ref="A30:N30"/>
    <mergeCell ref="A33:N33"/>
    <mergeCell ref="A40:N40"/>
    <mergeCell ref="D7:F7"/>
    <mergeCell ref="I8:J8"/>
    <mergeCell ref="N8:N13"/>
    <mergeCell ref="I10:J13"/>
    <mergeCell ref="A47:N47"/>
    <mergeCell ref="A53:N53"/>
    <mergeCell ref="A54:N54"/>
    <mergeCell ref="A57:N57"/>
    <mergeCell ref="K69:M69"/>
    <mergeCell ref="G65:J65"/>
    <mergeCell ref="B72:L73"/>
    <mergeCell ref="C65:E65"/>
    <mergeCell ref="C67:E67"/>
    <mergeCell ref="B74:J74"/>
    <mergeCell ref="G67:I67"/>
    <mergeCell ref="C69:E69"/>
    <mergeCell ref="G69:I69"/>
    <mergeCell ref="A8:A9"/>
    <mergeCell ref="A14:N14"/>
    <mergeCell ref="A15:N15"/>
    <mergeCell ref="A19:N19"/>
    <mergeCell ref="A25:N25"/>
    <mergeCell ref="K8:K13"/>
    <mergeCell ref="L8:L13"/>
    <mergeCell ref="M8:M13"/>
    <mergeCell ref="B8:B13"/>
    <mergeCell ref="C8:C13"/>
    <mergeCell ref="D8:D13"/>
    <mergeCell ref="E8:E13"/>
    <mergeCell ref="F8:F13"/>
    <mergeCell ref="G8:G13"/>
    <mergeCell ref="H8:H13"/>
    <mergeCell ref="H24:M24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7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zoomScale="85" zoomScaleNormal="85" workbookViewId="0">
      <selection activeCell="F7" sqref="F7"/>
    </sheetView>
  </sheetViews>
  <sheetFormatPr defaultColWidth="9" defaultRowHeight="15"/>
  <cols>
    <col min="1" max="1" width="9.28515625" customWidth="1"/>
    <col min="2" max="3" width="12.7109375" customWidth="1"/>
    <col min="4" max="4" width="30.85546875" customWidth="1"/>
    <col min="5" max="5" width="14.7109375" customWidth="1"/>
    <col min="6" max="6" width="15.42578125" style="15" customWidth="1"/>
    <col min="7" max="8" width="12.7109375" customWidth="1"/>
    <col min="9" max="9" width="15.85546875" customWidth="1"/>
  </cols>
  <sheetData>
    <row r="1" spans="1:9" ht="15.95" customHeight="1">
      <c r="A1" s="259" t="s">
        <v>35</v>
      </c>
      <c r="B1" s="259"/>
      <c r="C1" s="259"/>
      <c r="D1" s="259"/>
      <c r="E1" s="259"/>
      <c r="F1" s="259"/>
      <c r="G1" s="259"/>
      <c r="H1" s="259"/>
      <c r="I1" s="325"/>
    </row>
    <row r="2" spans="1:9" ht="15.95" customHeight="1">
      <c r="A2" s="259" t="s">
        <v>0</v>
      </c>
      <c r="B2" s="259"/>
      <c r="C2" s="259"/>
      <c r="D2" s="259"/>
      <c r="E2" s="259"/>
      <c r="F2" s="259"/>
      <c r="G2" s="259"/>
      <c r="H2" s="259"/>
      <c r="I2" s="325"/>
    </row>
    <row r="3" spans="1:9" ht="21" customHeight="1">
      <c r="A3" s="16"/>
      <c r="B3" s="16"/>
      <c r="C3" s="16"/>
      <c r="D3" s="16"/>
      <c r="E3" s="16"/>
      <c r="F3" s="17"/>
      <c r="G3" s="16"/>
      <c r="H3" s="16"/>
    </row>
    <row r="4" spans="1:9" ht="24" customHeight="1">
      <c r="A4" s="275" t="s">
        <v>2</v>
      </c>
      <c r="B4" s="276"/>
      <c r="C4" s="276"/>
      <c r="D4" s="276" t="s">
        <v>3</v>
      </c>
      <c r="E4" s="276"/>
      <c r="F4" s="329" t="s">
        <v>150</v>
      </c>
      <c r="G4" s="277"/>
      <c r="H4" s="277"/>
      <c r="I4" s="325"/>
    </row>
    <row r="5" spans="1:9" ht="15.75" hidden="1" customHeight="1">
      <c r="A5" s="18"/>
      <c r="B5" s="18"/>
      <c r="C5" s="18"/>
      <c r="D5" s="18"/>
      <c r="E5" s="18"/>
      <c r="F5" s="19"/>
      <c r="G5" s="19"/>
      <c r="H5" s="19"/>
    </row>
    <row r="6" spans="1:9" s="14" customFormat="1" ht="24.75" customHeight="1">
      <c r="A6"/>
      <c r="B6"/>
      <c r="C6"/>
      <c r="D6" s="328" t="s">
        <v>36</v>
      </c>
      <c r="E6" s="328"/>
      <c r="F6" s="278"/>
      <c r="G6" s="278"/>
      <c r="H6" s="278"/>
    </row>
    <row r="7" spans="1:9" s="14" customFormat="1" ht="27" customHeight="1" thickBot="1">
      <c r="A7"/>
      <c r="B7"/>
      <c r="C7"/>
      <c r="D7" s="191"/>
      <c r="E7" s="191"/>
      <c r="F7" s="192"/>
      <c r="G7" s="192"/>
      <c r="H7" s="192"/>
    </row>
    <row r="8" spans="1:9" s="14" customFormat="1" ht="15.75" customHeight="1">
      <c r="A8" s="104"/>
      <c r="B8" s="104"/>
      <c r="C8" s="105" t="s">
        <v>40</v>
      </c>
      <c r="D8" s="284" t="s">
        <v>70</v>
      </c>
      <c r="E8" s="285"/>
      <c r="F8" s="285"/>
      <c r="G8" s="285"/>
      <c r="H8" s="285"/>
      <c r="I8" s="286"/>
    </row>
    <row r="9" spans="1:9" s="14" customFormat="1" ht="15.75" customHeight="1">
      <c r="A9" s="294" t="s">
        <v>13</v>
      </c>
      <c r="B9" s="279" t="s">
        <v>37</v>
      </c>
      <c r="C9" s="298" t="s">
        <v>138</v>
      </c>
      <c r="D9" s="304" t="s">
        <v>38</v>
      </c>
      <c r="E9" s="300" t="s">
        <v>6</v>
      </c>
      <c r="F9" s="302" t="s">
        <v>135</v>
      </c>
      <c r="G9" s="304" t="s">
        <v>136</v>
      </c>
      <c r="H9" s="282" t="s">
        <v>137</v>
      </c>
      <c r="I9" s="292" t="s">
        <v>139</v>
      </c>
    </row>
    <row r="10" spans="1:9" s="14" customFormat="1" ht="36" customHeight="1">
      <c r="A10" s="295"/>
      <c r="B10" s="280"/>
      <c r="C10" s="299"/>
      <c r="D10" s="281"/>
      <c r="E10" s="301"/>
      <c r="F10" s="303"/>
      <c r="G10" s="281"/>
      <c r="H10" s="283"/>
      <c r="I10" s="293"/>
    </row>
    <row r="11" spans="1:9" s="14" customFormat="1" ht="15.95" customHeight="1">
      <c r="A11" s="296">
        <v>1</v>
      </c>
      <c r="B11" s="202">
        <v>1</v>
      </c>
      <c r="C11" s="119" t="s">
        <v>127</v>
      </c>
      <c r="D11" s="120" t="s">
        <v>86</v>
      </c>
      <c r="E11" s="112">
        <v>1998</v>
      </c>
      <c r="F11" s="111">
        <v>71.599999999999994</v>
      </c>
      <c r="G11" s="113" t="s">
        <v>73</v>
      </c>
      <c r="H11" s="203">
        <v>57</v>
      </c>
      <c r="I11" s="121">
        <v>57</v>
      </c>
    </row>
    <row r="12" spans="1:9" s="14" customFormat="1" ht="15.95" customHeight="1">
      <c r="A12" s="296"/>
      <c r="B12" s="202">
        <v>2</v>
      </c>
      <c r="C12" s="119" t="s">
        <v>129</v>
      </c>
      <c r="D12" s="120" t="s">
        <v>77</v>
      </c>
      <c r="E12" s="142">
        <v>1998</v>
      </c>
      <c r="F12" s="143">
        <v>74.5</v>
      </c>
      <c r="G12" s="144" t="s">
        <v>67</v>
      </c>
      <c r="H12" s="203">
        <v>65</v>
      </c>
      <c r="I12" s="121">
        <v>122</v>
      </c>
    </row>
    <row r="13" spans="1:9" s="14" customFormat="1" ht="15.95" customHeight="1">
      <c r="A13" s="296"/>
      <c r="B13" s="202">
        <v>3</v>
      </c>
      <c r="C13" s="119" t="s">
        <v>128</v>
      </c>
      <c r="D13" s="120" t="s">
        <v>72</v>
      </c>
      <c r="E13" s="112">
        <v>2000</v>
      </c>
      <c r="F13" s="111">
        <v>78.8</v>
      </c>
      <c r="G13" s="113" t="s">
        <v>73</v>
      </c>
      <c r="H13" s="203">
        <v>66</v>
      </c>
      <c r="I13" s="121">
        <v>188</v>
      </c>
    </row>
    <row r="14" spans="1:9" s="14" customFormat="1" ht="15.95" customHeight="1">
      <c r="A14" s="296"/>
      <c r="B14" s="202">
        <v>4</v>
      </c>
      <c r="C14" s="119" t="s">
        <v>131</v>
      </c>
      <c r="D14" s="120" t="s">
        <v>81</v>
      </c>
      <c r="E14" s="112">
        <v>1998</v>
      </c>
      <c r="F14" s="111">
        <v>87.25</v>
      </c>
      <c r="G14" s="113" t="s">
        <v>67</v>
      </c>
      <c r="H14" s="203">
        <v>52</v>
      </c>
      <c r="I14" s="121">
        <v>240</v>
      </c>
    </row>
    <row r="15" spans="1:9" s="14" customFormat="1" ht="15.95" customHeight="1">
      <c r="A15" s="296"/>
      <c r="B15" s="202">
        <v>5</v>
      </c>
      <c r="C15" s="119" t="s">
        <v>132</v>
      </c>
      <c r="D15" s="120" t="s">
        <v>69</v>
      </c>
      <c r="E15" s="149">
        <v>1994</v>
      </c>
      <c r="F15" s="193">
        <v>96.1</v>
      </c>
      <c r="G15" s="188" t="s">
        <v>67</v>
      </c>
      <c r="H15" s="203">
        <v>64</v>
      </c>
      <c r="I15" s="121">
        <v>304</v>
      </c>
    </row>
    <row r="16" spans="1:9" s="14" customFormat="1" ht="15.95" customHeight="1" thickBot="1">
      <c r="A16" s="297"/>
      <c r="B16" s="287" t="s">
        <v>39</v>
      </c>
      <c r="C16" s="290"/>
      <c r="D16" s="290"/>
      <c r="E16" s="290"/>
      <c r="F16" s="290"/>
      <c r="G16" s="290"/>
      <c r="H16" s="290"/>
      <c r="I16" s="122">
        <f>SUM(H11:H15)</f>
        <v>304</v>
      </c>
    </row>
    <row r="17" spans="1:9" s="14" customFormat="1" ht="15.95" customHeight="1" thickBot="1"/>
    <row r="18" spans="1:9" s="14" customFormat="1" ht="15.95" customHeight="1">
      <c r="A18" s="104"/>
      <c r="B18" s="104"/>
      <c r="C18" s="105" t="s">
        <v>40</v>
      </c>
      <c r="D18" s="309" t="s">
        <v>18</v>
      </c>
      <c r="E18" s="310"/>
      <c r="F18" s="310"/>
      <c r="G18" s="310"/>
      <c r="H18" s="310"/>
      <c r="I18" s="311"/>
    </row>
    <row r="19" spans="1:9" s="14" customFormat="1" ht="24" customHeight="1">
      <c r="A19" s="294" t="s">
        <v>13</v>
      </c>
      <c r="B19" s="279" t="s">
        <v>37</v>
      </c>
      <c r="C19" s="298" t="s">
        <v>138</v>
      </c>
      <c r="D19" s="281" t="s">
        <v>38</v>
      </c>
      <c r="E19" s="300" t="s">
        <v>6</v>
      </c>
      <c r="F19" s="302" t="s">
        <v>135</v>
      </c>
      <c r="G19" s="281" t="s">
        <v>136</v>
      </c>
      <c r="H19" s="282" t="s">
        <v>137</v>
      </c>
      <c r="I19" s="292" t="s">
        <v>139</v>
      </c>
    </row>
    <row r="20" spans="1:9" s="14" customFormat="1" ht="27" customHeight="1">
      <c r="A20" s="295"/>
      <c r="B20" s="280"/>
      <c r="C20" s="299"/>
      <c r="D20" s="281"/>
      <c r="E20" s="301"/>
      <c r="F20" s="303"/>
      <c r="G20" s="281"/>
      <c r="H20" s="283"/>
      <c r="I20" s="293"/>
    </row>
    <row r="21" spans="1:9" s="14" customFormat="1" ht="15.75" customHeight="1">
      <c r="A21" s="296">
        <v>2</v>
      </c>
      <c r="B21" s="202">
        <v>1</v>
      </c>
      <c r="C21" s="119" t="s">
        <v>130</v>
      </c>
      <c r="D21" s="27" t="s">
        <v>89</v>
      </c>
      <c r="E21" s="115">
        <v>1998</v>
      </c>
      <c r="F21" s="116">
        <v>63.5</v>
      </c>
      <c r="G21" s="117" t="s">
        <v>85</v>
      </c>
      <c r="H21" s="203">
        <v>27</v>
      </c>
      <c r="I21" s="121">
        <v>27</v>
      </c>
    </row>
    <row r="22" spans="1:9" s="14" customFormat="1" ht="15.95" customHeight="1">
      <c r="A22" s="296"/>
      <c r="B22" s="202">
        <v>2</v>
      </c>
      <c r="C22" s="119" t="s">
        <v>127</v>
      </c>
      <c r="D22" s="27" t="s">
        <v>105</v>
      </c>
      <c r="E22" s="112">
        <v>1998</v>
      </c>
      <c r="F22" s="111">
        <v>72.05</v>
      </c>
      <c r="G22" s="113" t="s">
        <v>85</v>
      </c>
      <c r="H22" s="203">
        <v>34</v>
      </c>
      <c r="I22" s="121">
        <v>61</v>
      </c>
    </row>
    <row r="23" spans="1:9" s="14" customFormat="1" ht="15.95" customHeight="1">
      <c r="A23" s="296"/>
      <c r="B23" s="202">
        <v>3</v>
      </c>
      <c r="C23" s="119" t="s">
        <v>128</v>
      </c>
      <c r="D23" s="27" t="s">
        <v>121</v>
      </c>
      <c r="E23" s="112">
        <v>1998</v>
      </c>
      <c r="F23" s="111">
        <v>81.8</v>
      </c>
      <c r="G23" s="175" t="s">
        <v>85</v>
      </c>
      <c r="H23" s="203">
        <v>29</v>
      </c>
      <c r="I23" s="121">
        <v>90</v>
      </c>
    </row>
    <row r="24" spans="1:9" s="14" customFormat="1" ht="15.95" customHeight="1">
      <c r="A24" s="296"/>
      <c r="B24" s="202">
        <v>4</v>
      </c>
      <c r="C24" s="119" t="s">
        <v>131</v>
      </c>
      <c r="D24" s="118" t="s">
        <v>122</v>
      </c>
      <c r="E24" s="112">
        <v>2000</v>
      </c>
      <c r="F24" s="111">
        <v>85.95</v>
      </c>
      <c r="G24" s="175" t="s">
        <v>85</v>
      </c>
      <c r="H24" s="203">
        <v>31</v>
      </c>
      <c r="I24" s="121">
        <v>121</v>
      </c>
    </row>
    <row r="25" spans="1:9" s="14" customFormat="1" ht="15.95" customHeight="1">
      <c r="A25" s="296"/>
      <c r="B25" s="202">
        <v>5</v>
      </c>
      <c r="C25" s="119" t="s">
        <v>132</v>
      </c>
      <c r="D25" s="120" t="s">
        <v>120</v>
      </c>
      <c r="E25" s="177">
        <v>1996</v>
      </c>
      <c r="F25" s="181">
        <v>105.8</v>
      </c>
      <c r="G25" s="182">
        <v>2</v>
      </c>
      <c r="H25" s="203">
        <v>30</v>
      </c>
      <c r="I25" s="121">
        <v>151</v>
      </c>
    </row>
    <row r="26" spans="1:9" s="14" customFormat="1" ht="15.95" customHeight="1" thickBot="1">
      <c r="A26" s="297"/>
      <c r="B26" s="287" t="s">
        <v>39</v>
      </c>
      <c r="C26" s="290"/>
      <c r="D26" s="290"/>
      <c r="E26" s="290"/>
      <c r="F26" s="290"/>
      <c r="G26" s="290"/>
      <c r="H26" s="290"/>
      <c r="I26" s="122">
        <f>SUM(H21:H25)</f>
        <v>151</v>
      </c>
    </row>
    <row r="27" spans="1:9" s="14" customFormat="1" ht="12" customHeight="1" thickBot="1">
      <c r="A27" s="25"/>
      <c r="B27" s="25"/>
      <c r="C27" s="25"/>
      <c r="D27" s="25"/>
      <c r="E27" s="25"/>
      <c r="F27" s="25"/>
      <c r="G27" s="25"/>
      <c r="H27" s="26"/>
      <c r="I27" s="194"/>
    </row>
    <row r="28" spans="1:9" s="14" customFormat="1" ht="15.95" customHeight="1">
      <c r="A28" s="104"/>
      <c r="B28" s="104"/>
      <c r="C28" s="105" t="s">
        <v>40</v>
      </c>
      <c r="D28" s="284" t="s">
        <v>20</v>
      </c>
      <c r="E28" s="285"/>
      <c r="F28" s="285"/>
      <c r="G28" s="285"/>
      <c r="H28" s="285"/>
      <c r="I28" s="286"/>
    </row>
    <row r="29" spans="1:9" s="14" customFormat="1" ht="15.95" customHeight="1">
      <c r="A29" s="294" t="s">
        <v>13</v>
      </c>
      <c r="B29" s="279" t="s">
        <v>37</v>
      </c>
      <c r="C29" s="298" t="s">
        <v>138</v>
      </c>
      <c r="D29" s="281" t="s">
        <v>38</v>
      </c>
      <c r="E29" s="300" t="s">
        <v>6</v>
      </c>
      <c r="F29" s="302" t="s">
        <v>135</v>
      </c>
      <c r="G29" s="281" t="s">
        <v>136</v>
      </c>
      <c r="H29" s="282" t="s">
        <v>137</v>
      </c>
      <c r="I29" s="292" t="s">
        <v>139</v>
      </c>
    </row>
    <row r="30" spans="1:9" s="14" customFormat="1" ht="38.25" customHeight="1">
      <c r="A30" s="295"/>
      <c r="B30" s="280"/>
      <c r="C30" s="299"/>
      <c r="D30" s="281"/>
      <c r="E30" s="301"/>
      <c r="F30" s="303"/>
      <c r="G30" s="281"/>
      <c r="H30" s="283"/>
      <c r="I30" s="293"/>
    </row>
    <row r="31" spans="1:9" s="14" customFormat="1" ht="15.95" customHeight="1">
      <c r="A31" s="296">
        <v>3</v>
      </c>
      <c r="B31" s="202">
        <v>1</v>
      </c>
      <c r="C31" s="20" t="s">
        <v>130</v>
      </c>
      <c r="D31" s="21" t="s">
        <v>63</v>
      </c>
      <c r="E31" s="112">
        <v>1997</v>
      </c>
      <c r="F31" s="111">
        <v>67.95</v>
      </c>
      <c r="G31" s="113" t="s">
        <v>64</v>
      </c>
      <c r="H31" s="203">
        <v>72</v>
      </c>
      <c r="I31" s="121">
        <v>72</v>
      </c>
    </row>
    <row r="32" spans="1:9" s="14" customFormat="1" ht="15.95" customHeight="1">
      <c r="A32" s="296"/>
      <c r="B32" s="202">
        <v>2</v>
      </c>
      <c r="C32" s="119" t="s">
        <v>129</v>
      </c>
      <c r="D32" s="118" t="s">
        <v>66</v>
      </c>
      <c r="E32" s="112">
        <v>1997</v>
      </c>
      <c r="F32" s="111">
        <v>73.400000000000006</v>
      </c>
      <c r="G32" s="113" t="s">
        <v>67</v>
      </c>
      <c r="H32" s="203">
        <v>63</v>
      </c>
      <c r="I32" s="121">
        <v>135</v>
      </c>
    </row>
    <row r="33" spans="1:9" s="14" customFormat="1" ht="15.95" customHeight="1">
      <c r="A33" s="296"/>
      <c r="B33" s="202">
        <v>3</v>
      </c>
      <c r="C33" s="119" t="s">
        <v>128</v>
      </c>
      <c r="D33" s="27" t="s">
        <v>124</v>
      </c>
      <c r="E33" s="112">
        <v>2000</v>
      </c>
      <c r="F33" s="111">
        <v>79.599999999999994</v>
      </c>
      <c r="G33" s="113" t="s">
        <v>85</v>
      </c>
      <c r="H33" s="203">
        <v>15</v>
      </c>
      <c r="I33" s="121">
        <v>150</v>
      </c>
    </row>
    <row r="34" spans="1:9" s="14" customFormat="1" ht="15.75" customHeight="1">
      <c r="A34" s="296"/>
      <c r="B34" s="202">
        <v>4</v>
      </c>
      <c r="C34" s="119"/>
      <c r="D34" s="27"/>
      <c r="E34" s="112"/>
      <c r="F34" s="111"/>
      <c r="G34" s="113"/>
      <c r="H34" s="203"/>
      <c r="I34" s="121"/>
    </row>
    <row r="35" spans="1:9" s="14" customFormat="1" ht="15.75" customHeight="1">
      <c r="A35" s="296"/>
      <c r="B35" s="202">
        <v>5</v>
      </c>
      <c r="C35" s="20"/>
      <c r="D35" s="21"/>
      <c r="E35" s="112"/>
      <c r="F35" s="111"/>
      <c r="G35" s="113"/>
      <c r="H35" s="203"/>
      <c r="I35" s="121"/>
    </row>
    <row r="36" spans="1:9" s="14" customFormat="1" ht="15.75" customHeight="1" thickBot="1">
      <c r="A36" s="297"/>
      <c r="B36" s="287" t="s">
        <v>39</v>
      </c>
      <c r="C36" s="290"/>
      <c r="D36" s="290"/>
      <c r="E36" s="290"/>
      <c r="F36" s="290"/>
      <c r="G36" s="290"/>
      <c r="H36" s="290"/>
      <c r="I36" s="122">
        <f>SUM(H31:H35)</f>
        <v>150</v>
      </c>
    </row>
    <row r="37" spans="1:9" s="14" customFormat="1" ht="12.75" customHeight="1">
      <c r="A37" s="30"/>
      <c r="B37" s="25"/>
      <c r="C37" s="25"/>
      <c r="D37" s="25"/>
      <c r="E37" s="25"/>
      <c r="F37" s="25"/>
      <c r="G37" s="25"/>
      <c r="H37" s="26"/>
      <c r="I37" s="194"/>
    </row>
    <row r="38" spans="1:9" s="14" customFormat="1" ht="3.75" customHeight="1" thickBot="1">
      <c r="A38" s="30"/>
      <c r="B38" s="25"/>
      <c r="C38" s="25"/>
      <c r="D38" s="25"/>
      <c r="E38" s="25"/>
      <c r="F38" s="25"/>
      <c r="G38" s="25"/>
      <c r="H38" s="26"/>
      <c r="I38" s="194"/>
    </row>
    <row r="39" spans="1:9" s="14" customFormat="1" ht="15.95" customHeight="1">
      <c r="A39" s="104"/>
      <c r="B39" s="104"/>
      <c r="C39" s="105" t="s">
        <v>40</v>
      </c>
      <c r="D39" s="284" t="s">
        <v>17</v>
      </c>
      <c r="E39" s="285"/>
      <c r="F39" s="285"/>
      <c r="G39" s="285"/>
      <c r="H39" s="285"/>
      <c r="I39" s="286"/>
    </row>
    <row r="40" spans="1:9" s="14" customFormat="1" ht="15.95" customHeight="1">
      <c r="A40" s="294" t="s">
        <v>13</v>
      </c>
      <c r="B40" s="279" t="s">
        <v>37</v>
      </c>
      <c r="C40" s="298" t="s">
        <v>138</v>
      </c>
      <c r="D40" s="281" t="s">
        <v>38</v>
      </c>
      <c r="E40" s="300" t="s">
        <v>6</v>
      </c>
      <c r="F40" s="302" t="s">
        <v>135</v>
      </c>
      <c r="G40" s="281" t="s">
        <v>136</v>
      </c>
      <c r="H40" s="282" t="s">
        <v>137</v>
      </c>
      <c r="I40" s="292" t="s">
        <v>139</v>
      </c>
    </row>
    <row r="41" spans="1:9" s="14" customFormat="1" ht="37.5" customHeight="1">
      <c r="A41" s="295"/>
      <c r="B41" s="280"/>
      <c r="C41" s="299"/>
      <c r="D41" s="281"/>
      <c r="E41" s="301"/>
      <c r="F41" s="303"/>
      <c r="G41" s="281"/>
      <c r="H41" s="283"/>
      <c r="I41" s="293"/>
    </row>
    <row r="42" spans="1:9" s="14" customFormat="1" ht="15.95" customHeight="1">
      <c r="A42" s="306">
        <v>4</v>
      </c>
      <c r="B42" s="202">
        <v>1</v>
      </c>
      <c r="C42" s="119" t="s">
        <v>134</v>
      </c>
      <c r="D42" s="120" t="s">
        <v>87</v>
      </c>
      <c r="E42" s="115">
        <v>2000</v>
      </c>
      <c r="F42" s="116">
        <v>62.7</v>
      </c>
      <c r="G42" s="117">
        <v>1</v>
      </c>
      <c r="H42" s="203">
        <v>33</v>
      </c>
      <c r="I42" s="121">
        <v>33</v>
      </c>
    </row>
    <row r="43" spans="1:9" s="14" customFormat="1" ht="15.95" customHeight="1">
      <c r="A43" s="307"/>
      <c r="B43" s="202">
        <v>2</v>
      </c>
      <c r="C43" s="119" t="s">
        <v>128</v>
      </c>
      <c r="D43" s="120" t="s">
        <v>114</v>
      </c>
      <c r="E43" s="112">
        <v>1998</v>
      </c>
      <c r="F43" s="111">
        <v>82.7</v>
      </c>
      <c r="G43" s="113" t="s">
        <v>85</v>
      </c>
      <c r="H43" s="204">
        <v>26</v>
      </c>
      <c r="I43" s="123">
        <v>59</v>
      </c>
    </row>
    <row r="44" spans="1:9" s="14" customFormat="1" ht="15.95" customHeight="1">
      <c r="A44" s="307"/>
      <c r="B44" s="202">
        <v>3</v>
      </c>
      <c r="C44" s="119" t="s">
        <v>131</v>
      </c>
      <c r="D44" s="21" t="s">
        <v>112</v>
      </c>
      <c r="E44" s="112">
        <v>1998</v>
      </c>
      <c r="F44" s="111">
        <v>92.2</v>
      </c>
      <c r="G44" s="113" t="s">
        <v>85</v>
      </c>
      <c r="H44" s="203">
        <v>35</v>
      </c>
      <c r="I44" s="121">
        <v>94</v>
      </c>
    </row>
    <row r="45" spans="1:9" s="14" customFormat="1" ht="15.95" customHeight="1">
      <c r="A45" s="307"/>
      <c r="B45" s="202">
        <v>4</v>
      </c>
      <c r="C45" s="119" t="s">
        <v>131</v>
      </c>
      <c r="D45" s="120" t="s">
        <v>125</v>
      </c>
      <c r="E45" s="112">
        <v>1997</v>
      </c>
      <c r="F45" s="111">
        <v>88.2</v>
      </c>
      <c r="G45" s="175" t="s">
        <v>85</v>
      </c>
      <c r="H45" s="203">
        <v>40</v>
      </c>
      <c r="I45" s="121">
        <v>134</v>
      </c>
    </row>
    <row r="46" spans="1:9" s="14" customFormat="1" ht="15.95" customHeight="1">
      <c r="A46" s="307"/>
      <c r="B46" s="202">
        <v>5</v>
      </c>
      <c r="C46" s="119" t="s">
        <v>132</v>
      </c>
      <c r="D46" s="120" t="s">
        <v>113</v>
      </c>
      <c r="E46" s="112">
        <v>1998</v>
      </c>
      <c r="F46" s="114">
        <v>111.6</v>
      </c>
      <c r="G46" s="113" t="s">
        <v>85</v>
      </c>
      <c r="H46" s="203">
        <v>11</v>
      </c>
      <c r="I46" s="121">
        <v>145</v>
      </c>
    </row>
    <row r="47" spans="1:9" s="14" customFormat="1" ht="15.95" customHeight="1" thickBot="1">
      <c r="A47" s="308"/>
      <c r="B47" s="287" t="s">
        <v>39</v>
      </c>
      <c r="C47" s="288"/>
      <c r="D47" s="288"/>
      <c r="E47" s="288"/>
      <c r="F47" s="288"/>
      <c r="G47" s="288"/>
      <c r="H47" s="289"/>
      <c r="I47" s="122">
        <f>SUM(H42:H46)</f>
        <v>145</v>
      </c>
    </row>
    <row r="48" spans="1:9" s="14" customFormat="1" ht="24.75" customHeight="1">
      <c r="A48" s="30"/>
      <c r="B48" s="25"/>
      <c r="C48" s="25"/>
      <c r="D48" s="25"/>
      <c r="E48" s="25"/>
      <c r="F48" s="25"/>
      <c r="G48" s="25"/>
      <c r="H48" s="26"/>
    </row>
    <row r="49" spans="1:14" s="71" customFormat="1" ht="20.25">
      <c r="A49" s="205" t="s">
        <v>33</v>
      </c>
      <c r="B49" s="205"/>
      <c r="C49" s="206"/>
      <c r="D49" s="206" t="s">
        <v>149</v>
      </c>
      <c r="E49" s="206" t="s">
        <v>34</v>
      </c>
      <c r="F49" s="126"/>
      <c r="G49" s="291" t="s">
        <v>140</v>
      </c>
      <c r="H49" s="291"/>
      <c r="I49" s="291"/>
      <c r="J49" s="85"/>
      <c r="K49" s="305"/>
      <c r="L49" s="257"/>
      <c r="M49" s="257"/>
      <c r="N49" s="80"/>
    </row>
  </sheetData>
  <mergeCells count="57">
    <mergeCell ref="K49:M49"/>
    <mergeCell ref="I9:I10"/>
    <mergeCell ref="A11:A16"/>
    <mergeCell ref="A42:A47"/>
    <mergeCell ref="B16:H16"/>
    <mergeCell ref="E9:E10"/>
    <mergeCell ref="F9:F10"/>
    <mergeCell ref="C9:C10"/>
    <mergeCell ref="C19:C20"/>
    <mergeCell ref="E19:E20"/>
    <mergeCell ref="F19:F20"/>
    <mergeCell ref="D18:I18"/>
    <mergeCell ref="C29:C30"/>
    <mergeCell ref="E29:E30"/>
    <mergeCell ref="F29:F30"/>
    <mergeCell ref="D28:I28"/>
    <mergeCell ref="A9:A10"/>
    <mergeCell ref="B9:B10"/>
    <mergeCell ref="D9:D10"/>
    <mergeCell ref="G9:G10"/>
    <mergeCell ref="H9:H10"/>
    <mergeCell ref="I29:I30"/>
    <mergeCell ref="I40:I41"/>
    <mergeCell ref="C40:C41"/>
    <mergeCell ref="E40:E41"/>
    <mergeCell ref="F40:F41"/>
    <mergeCell ref="D39:I39"/>
    <mergeCell ref="B36:H36"/>
    <mergeCell ref="B40:B41"/>
    <mergeCell ref="B47:H47"/>
    <mergeCell ref="B26:H26"/>
    <mergeCell ref="G49:I49"/>
    <mergeCell ref="I19:I20"/>
    <mergeCell ref="A19:A20"/>
    <mergeCell ref="A29:A30"/>
    <mergeCell ref="A40:A41"/>
    <mergeCell ref="H29:H30"/>
    <mergeCell ref="D29:D30"/>
    <mergeCell ref="G29:G30"/>
    <mergeCell ref="H40:H41"/>
    <mergeCell ref="D40:D41"/>
    <mergeCell ref="G40:G41"/>
    <mergeCell ref="A21:A26"/>
    <mergeCell ref="A31:A36"/>
    <mergeCell ref="B29:B30"/>
    <mergeCell ref="D6:E6"/>
    <mergeCell ref="F6:H6"/>
    <mergeCell ref="B19:B20"/>
    <mergeCell ref="D19:D20"/>
    <mergeCell ref="G19:G20"/>
    <mergeCell ref="H19:H20"/>
    <mergeCell ref="D8:I8"/>
    <mergeCell ref="A4:C4"/>
    <mergeCell ref="D4:E4"/>
    <mergeCell ref="A1:I1"/>
    <mergeCell ref="A2:I2"/>
    <mergeCell ref="F4:I4"/>
  </mergeCells>
  <printOptions horizontalCentered="1"/>
  <pageMargins left="0" right="0" top="0" bottom="0" header="0.31496062992125984" footer="0.31496062992125984"/>
  <pageSetup paperSize="9" scale="7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workbookViewId="0">
      <selection activeCell="Q18" sqref="Q18"/>
    </sheetView>
  </sheetViews>
  <sheetFormatPr defaultColWidth="9" defaultRowHeight="15"/>
  <cols>
    <col min="1" max="1" width="19.28515625" customWidth="1"/>
    <col min="2" max="2" width="8.85546875" customWidth="1"/>
    <col min="3" max="3" width="9.140625" customWidth="1"/>
    <col min="4" max="4" width="9.28515625" customWidth="1"/>
    <col min="5" max="5" width="8.5703125" customWidth="1"/>
    <col min="6" max="6" width="9.140625" customWidth="1"/>
    <col min="7" max="7" width="8.7109375" customWidth="1"/>
    <col min="8" max="8" width="10.42578125" customWidth="1"/>
    <col min="12" max="12" width="9.7109375" style="1" customWidth="1"/>
  </cols>
  <sheetData>
    <row r="1" spans="1:14" ht="15.75">
      <c r="A1" s="322" t="s">
        <v>35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5"/>
      <c r="N1" s="325"/>
    </row>
    <row r="2" spans="1:14" ht="15.75">
      <c r="A2" s="322" t="s">
        <v>0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5"/>
      <c r="N2" s="325"/>
    </row>
    <row r="3" spans="1:14" ht="15.75">
      <c r="A3" s="322" t="s">
        <v>1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5"/>
      <c r="N3" s="325"/>
    </row>
    <row r="6" spans="1:14" ht="33.75" customHeight="1">
      <c r="A6" s="323" t="s">
        <v>58</v>
      </c>
      <c r="B6" s="324"/>
      <c r="C6" s="2"/>
      <c r="D6" s="322" t="s">
        <v>41</v>
      </c>
      <c r="E6" s="322"/>
      <c r="F6" s="322"/>
      <c r="G6" s="322"/>
      <c r="H6" s="322"/>
      <c r="I6" s="322"/>
      <c r="J6" s="2"/>
      <c r="K6" s="323" t="s">
        <v>146</v>
      </c>
      <c r="L6" s="324"/>
      <c r="M6" s="324"/>
      <c r="N6" s="325"/>
    </row>
    <row r="7" spans="1:14" ht="18.75">
      <c r="A7" s="317"/>
      <c r="B7" s="317"/>
      <c r="C7" s="2"/>
      <c r="D7" s="329" t="s">
        <v>42</v>
      </c>
      <c r="E7" s="329"/>
      <c r="F7" s="329"/>
      <c r="G7" s="329"/>
      <c r="H7" s="329"/>
      <c r="I7" s="329"/>
      <c r="J7" s="2"/>
      <c r="K7" s="317"/>
      <c r="L7" s="317"/>
    </row>
    <row r="8" spans="1:14" ht="18" customHeight="1"/>
    <row r="9" spans="1:14" ht="21.75" customHeight="1">
      <c r="A9" s="315" t="s">
        <v>7</v>
      </c>
      <c r="B9" s="318" t="s">
        <v>43</v>
      </c>
      <c r="C9" s="318"/>
      <c r="D9" s="318"/>
      <c r="E9" s="318"/>
      <c r="F9" s="318"/>
      <c r="G9" s="318"/>
      <c r="H9" s="318"/>
      <c r="I9" s="319" t="s">
        <v>44</v>
      </c>
      <c r="J9" s="320"/>
      <c r="K9" s="321"/>
      <c r="L9" s="312" t="s">
        <v>45</v>
      </c>
      <c r="M9" s="312" t="s">
        <v>11</v>
      </c>
      <c r="N9" s="312" t="s">
        <v>13</v>
      </c>
    </row>
    <row r="10" spans="1:14" ht="28.5" customHeight="1" thickBot="1">
      <c r="A10" s="316"/>
      <c r="B10" s="3" t="s">
        <v>46</v>
      </c>
      <c r="C10" s="3" t="s">
        <v>47</v>
      </c>
      <c r="D10" s="3" t="s">
        <v>48</v>
      </c>
      <c r="E10" s="3" t="s">
        <v>49</v>
      </c>
      <c r="F10" s="3" t="s">
        <v>50</v>
      </c>
      <c r="G10" s="3" t="s">
        <v>51</v>
      </c>
      <c r="H10" s="3" t="s">
        <v>52</v>
      </c>
      <c r="I10" s="10" t="s">
        <v>53</v>
      </c>
      <c r="J10" s="10" t="s">
        <v>46</v>
      </c>
      <c r="K10" s="11" t="s">
        <v>54</v>
      </c>
      <c r="L10" s="313"/>
      <c r="M10" s="313"/>
      <c r="N10" s="313"/>
    </row>
    <row r="11" spans="1:14" ht="24" customHeight="1">
      <c r="A11" s="211" t="s">
        <v>143</v>
      </c>
      <c r="B11" s="5">
        <v>8</v>
      </c>
      <c r="C11" s="5">
        <v>6</v>
      </c>
      <c r="D11" s="5">
        <v>8</v>
      </c>
      <c r="E11" s="5"/>
      <c r="F11" s="5">
        <v>8</v>
      </c>
      <c r="G11" s="5">
        <v>8</v>
      </c>
      <c r="H11" s="5">
        <v>8</v>
      </c>
      <c r="I11" s="5"/>
      <c r="J11" s="5"/>
      <c r="K11" s="5"/>
      <c r="L11" s="5">
        <v>24</v>
      </c>
      <c r="M11" s="5">
        <f t="shared" ref="M11:M16" si="0">SUM(B11:L11)</f>
        <v>70</v>
      </c>
      <c r="N11" s="108">
        <v>1</v>
      </c>
    </row>
    <row r="12" spans="1:14" ht="24" customHeight="1">
      <c r="A12" s="4" t="s">
        <v>20</v>
      </c>
      <c r="B12" s="5"/>
      <c r="C12" s="5">
        <v>8</v>
      </c>
      <c r="D12" s="101">
        <v>3</v>
      </c>
      <c r="E12" s="5">
        <v>8</v>
      </c>
      <c r="F12" s="5">
        <v>1</v>
      </c>
      <c r="G12" s="5"/>
      <c r="H12" s="5"/>
      <c r="I12" s="5"/>
      <c r="J12" s="5">
        <v>8</v>
      </c>
      <c r="K12" s="5">
        <v>8</v>
      </c>
      <c r="L12" s="5">
        <v>12</v>
      </c>
      <c r="M12" s="5">
        <f t="shared" si="0"/>
        <v>48</v>
      </c>
      <c r="N12" s="108">
        <v>2</v>
      </c>
    </row>
    <row r="13" spans="1:14" ht="24" customHeight="1">
      <c r="A13" s="4" t="s">
        <v>18</v>
      </c>
      <c r="B13" s="6">
        <v>4</v>
      </c>
      <c r="C13" s="6">
        <v>3</v>
      </c>
      <c r="D13" s="6">
        <v>4</v>
      </c>
      <c r="E13" s="6"/>
      <c r="F13" s="6">
        <v>4</v>
      </c>
      <c r="G13" s="6"/>
      <c r="H13" s="6"/>
      <c r="I13" s="6"/>
      <c r="J13" s="6">
        <v>6</v>
      </c>
      <c r="K13" s="110">
        <v>3</v>
      </c>
      <c r="L13" s="6">
        <v>18</v>
      </c>
      <c r="M13" s="5">
        <f t="shared" si="0"/>
        <v>42</v>
      </c>
      <c r="N13" s="109">
        <v>3</v>
      </c>
    </row>
    <row r="14" spans="1:14" ht="24.75" customHeight="1">
      <c r="A14" s="107" t="s">
        <v>17</v>
      </c>
      <c r="B14" s="5">
        <v>6</v>
      </c>
      <c r="C14" s="5"/>
      <c r="D14" s="5"/>
      <c r="E14" s="5"/>
      <c r="F14" s="101">
        <f>6+3</f>
        <v>9</v>
      </c>
      <c r="G14" s="101">
        <v>6</v>
      </c>
      <c r="H14" s="5">
        <v>3</v>
      </c>
      <c r="I14" s="5"/>
      <c r="J14" s="5"/>
      <c r="K14" s="5">
        <v>6</v>
      </c>
      <c r="L14" s="5">
        <v>9</v>
      </c>
      <c r="M14" s="5">
        <f t="shared" si="0"/>
        <v>39</v>
      </c>
      <c r="N14" s="12">
        <v>4</v>
      </c>
    </row>
    <row r="15" spans="1:14" ht="25.5" customHeight="1">
      <c r="A15" s="4" t="s">
        <v>21</v>
      </c>
      <c r="B15" s="5"/>
      <c r="C15" s="5">
        <v>4</v>
      </c>
      <c r="D15" s="5">
        <v>6</v>
      </c>
      <c r="E15" s="5"/>
      <c r="F15" s="5">
        <v>2</v>
      </c>
      <c r="G15" s="5">
        <v>4</v>
      </c>
      <c r="H15" s="5">
        <v>4</v>
      </c>
      <c r="I15" s="5"/>
      <c r="J15" s="5"/>
      <c r="K15" s="101">
        <v>4</v>
      </c>
      <c r="L15" s="5"/>
      <c r="M15" s="5">
        <f t="shared" si="0"/>
        <v>24</v>
      </c>
      <c r="N15" s="12">
        <v>5</v>
      </c>
    </row>
    <row r="16" spans="1:14" ht="30" customHeight="1" thickBot="1">
      <c r="A16" s="90" t="s">
        <v>55</v>
      </c>
      <c r="B16" s="7"/>
      <c r="C16" s="7"/>
      <c r="D16" s="7"/>
      <c r="E16" s="7"/>
      <c r="F16" s="7"/>
      <c r="G16" s="7">
        <v>1</v>
      </c>
      <c r="H16" s="7">
        <v>6</v>
      </c>
      <c r="I16" s="7"/>
      <c r="J16" s="7"/>
      <c r="K16" s="7"/>
      <c r="L16" s="7"/>
      <c r="M16" s="7">
        <f t="shared" si="0"/>
        <v>7</v>
      </c>
      <c r="N16" s="13">
        <v>6</v>
      </c>
    </row>
    <row r="17" spans="1:14" ht="30" customHeight="1"/>
    <row r="18" spans="1:14" ht="18.75">
      <c r="A18" s="291" t="s">
        <v>147</v>
      </c>
      <c r="B18" s="314"/>
      <c r="C18" s="314"/>
      <c r="D18" s="314"/>
      <c r="E18" s="314"/>
      <c r="F18" s="314"/>
      <c r="G18" s="9"/>
      <c r="H18" s="291" t="s">
        <v>148</v>
      </c>
      <c r="I18" s="291"/>
      <c r="J18" s="291"/>
      <c r="K18" s="291"/>
      <c r="L18" s="291"/>
      <c r="M18" s="291"/>
      <c r="N18" s="291"/>
    </row>
  </sheetData>
  <sortState ref="A11:N16">
    <sortCondition descending="1" ref="M11:M16"/>
  </sortState>
  <mergeCells count="17">
    <mergeCell ref="A6:B6"/>
    <mergeCell ref="D6:I6"/>
    <mergeCell ref="A1:N1"/>
    <mergeCell ref="A2:N2"/>
    <mergeCell ref="A3:N3"/>
    <mergeCell ref="K6:N6"/>
    <mergeCell ref="A7:B7"/>
    <mergeCell ref="D7:I7"/>
    <mergeCell ref="K7:L7"/>
    <mergeCell ref="B9:H9"/>
    <mergeCell ref="I9:K9"/>
    <mergeCell ref="N9:N10"/>
    <mergeCell ref="A18:F18"/>
    <mergeCell ref="A9:A10"/>
    <mergeCell ref="L9:L10"/>
    <mergeCell ref="M9:M10"/>
    <mergeCell ref="H18:N18"/>
  </mergeCells>
  <printOptions horizontalCentered="1"/>
  <pageMargins left="0" right="0" top="0.74791666666666701" bottom="0.74791666666666701" header="0.31458333333333299" footer="0.314583333333332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ВУЗы</vt:lpstr>
      <vt:lpstr>Эстафета среди ВУЗов</vt:lpstr>
      <vt:lpstr>Сводный протокол среди ВУЗов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cp:lastModifiedBy>Shvanev</cp:lastModifiedBy>
  <cp:lastPrinted>2018-12-09T11:58:44Z</cp:lastPrinted>
  <dcterms:created xsi:type="dcterms:W3CDTF">2008-01-19T11:40:00Z</dcterms:created>
  <dcterms:modified xsi:type="dcterms:W3CDTF">2018-12-09T11:59:28Z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